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915"/>
  <workbookPr codeName="ThisWorkbook"/>
  <mc:AlternateContent xmlns:mc="http://schemas.openxmlformats.org/markup-compatibility/2006">
    <mc:Choice Requires="x15">
      <x15ac:absPath xmlns:x15ac="http://schemas.microsoft.com/office/spreadsheetml/2010/11/ac" url="/Users/heidiherrick/Desktop/"/>
    </mc:Choice>
  </mc:AlternateContent>
  <bookViews>
    <workbookView xWindow="660" yWindow="520" windowWidth="15160" windowHeight="14420" tabRatio="834"/>
  </bookViews>
  <sheets>
    <sheet name="Checklist" sheetId="31" r:id="rId1"/>
    <sheet name="Acronyms" sheetId="27" r:id="rId2"/>
    <sheet name="1-7" sheetId="3" r:id="rId3"/>
    <sheet name="Summary" sheetId="46" r:id="rId4"/>
    <sheet name="Drop Down Menu" sheetId="6" state="hidden" r:id="rId5"/>
  </sheets>
  <definedNames>
    <definedName name="Check1" localSheetId="0">Checklist!$A$7</definedName>
    <definedName name="Check10" localSheetId="0">Checklist!#REF!</definedName>
    <definedName name="Check2" localSheetId="0">Checklist!#REF!</definedName>
    <definedName name="Check3" localSheetId="0">Checklist!#REF!</definedName>
    <definedName name="Check4" localSheetId="0">Checklist!#REF!</definedName>
    <definedName name="Check5" localSheetId="0">Checklist!#REF!</definedName>
    <definedName name="Check6" localSheetId="0">Checklist!#REF!</definedName>
    <definedName name="Check7" localSheetId="0">Checklist!$A$8</definedName>
    <definedName name="Check8" localSheetId="0">Checklist!$A$9</definedName>
    <definedName name="Check9" localSheetId="0">Checklist!#REF!</definedName>
    <definedName name="Eight">'Drop Down Menu'!$A$6</definedName>
    <definedName name="Eleven">'Drop Down Menu'!$A$9</definedName>
    <definedName name="End">'Drop Down Menu'!$A$13:$A$24</definedName>
    <definedName name="Hospital">#REF!</definedName>
    <definedName name="Hospitals">'Drop Down Menu'!#REF!</definedName>
    <definedName name="Names">'Drop Down Menu'!$A$27:$A$27</definedName>
    <definedName name="Nine">'Drop Down Menu'!$A$7</definedName>
    <definedName name="OffsetPoint" localSheetId="2">#REF!</definedName>
    <definedName name="OffsetPoint">#REF!</definedName>
    <definedName name="_xlnm.Print_Area" localSheetId="2">'1-7'!$A$4:$E$182</definedName>
    <definedName name="_xlnm.Print_Area" localSheetId="1">Acronyms!$A$1:$B$99</definedName>
    <definedName name="_xlnm.Print_Area" localSheetId="0">Checklist!$A$1:$B$20</definedName>
    <definedName name="_xlnm.Print_Area" localSheetId="3">Summary!$A$1:$E$65</definedName>
    <definedName name="_xlnm.Print_Titles" localSheetId="2">'1-7'!$4:$7</definedName>
    <definedName name="_xlnm.Print_Titles" localSheetId="1">Acronyms!$1:$1</definedName>
    <definedName name="Ten">'Drop Down Menu'!$A$8</definedName>
    <definedName name="test">'Drop Down Menu'!#REF!</definedName>
    <definedName name="Twelve">'Drop Down Menu'!$A$10</definedName>
    <definedName name="type">'Drop Down Menu'!$A$30:$A$30</definedName>
    <definedName name="x">'Drop Down Menu'!$A$3:$A$5</definedName>
    <definedName name="xyz">#REF!</definedName>
    <definedName name="Year">'Drop Down Menu'!$A$3:$A$10</definedName>
    <definedName name="Years">'Drop Down Menu'!$A$3:$A$5</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48" i="3" l="1"/>
  <c r="C47" i="3"/>
  <c r="E49" i="46"/>
  <c r="D104" i="3"/>
  <c r="D103" i="3"/>
  <c r="D105" i="3"/>
  <c r="D101" i="3"/>
  <c r="D98" i="3"/>
  <c r="D99" i="3"/>
  <c r="D100" i="3"/>
  <c r="D102" i="3"/>
  <c r="D106" i="3"/>
  <c r="D118" i="3"/>
  <c r="D117" i="3"/>
  <c r="D119" i="3"/>
  <c r="D115" i="3"/>
  <c r="D112" i="3"/>
  <c r="D113" i="3"/>
  <c r="D114" i="3"/>
  <c r="D116" i="3"/>
  <c r="D120" i="3"/>
  <c r="D122" i="3"/>
  <c r="E47" i="46"/>
  <c r="E45" i="46"/>
  <c r="D152" i="3"/>
  <c r="D154" i="3"/>
  <c r="D157" i="3"/>
  <c r="D158" i="3"/>
  <c r="D159" i="3"/>
  <c r="D160" i="3"/>
  <c r="D161" i="3"/>
  <c r="D163" i="3"/>
  <c r="B70" i="3"/>
  <c r="B66" i="3"/>
  <c r="B72" i="3"/>
  <c r="C161" i="3"/>
  <c r="B161" i="3"/>
  <c r="B48" i="3"/>
  <c r="B47" i="3"/>
  <c r="E39" i="46"/>
  <c r="E37" i="46"/>
  <c r="E35" i="46"/>
  <c r="E33" i="46"/>
  <c r="B149" i="3"/>
  <c r="B151" i="3"/>
  <c r="C151" i="3"/>
  <c r="D151" i="3"/>
  <c r="B156" i="3"/>
  <c r="C156" i="3"/>
  <c r="D156" i="3"/>
  <c r="A6" i="3"/>
  <c r="E41" i="46"/>
  <c r="E43" i="46"/>
  <c r="E122" i="3"/>
  <c r="E9" i="46"/>
  <c r="E13" i="46"/>
  <c r="G15" i="46"/>
  <c r="E17" i="46"/>
  <c r="F37" i="46"/>
  <c r="A1" i="46"/>
  <c r="E7" i="46"/>
  <c r="E11" i="46"/>
  <c r="A1" i="31"/>
  <c r="C119" i="3"/>
  <c r="B119" i="3"/>
  <c r="B114" i="3"/>
  <c r="B116" i="3"/>
  <c r="B120" i="3"/>
  <c r="C105" i="3"/>
  <c r="B105" i="3"/>
  <c r="B100" i="3"/>
  <c r="B102" i="3"/>
  <c r="B106" i="3"/>
  <c r="A5" i="3"/>
  <c r="A3" i="46"/>
  <c r="A3" i="31"/>
  <c r="A8" i="3"/>
  <c r="E15" i="46"/>
  <c r="B95" i="3"/>
  <c r="C114" i="3"/>
  <c r="C116" i="3"/>
  <c r="C120" i="3"/>
  <c r="B109" i="3"/>
  <c r="B48" i="6"/>
  <c r="C48" i="6"/>
  <c r="F48" i="6"/>
  <c r="B49" i="6"/>
  <c r="C49" i="6"/>
  <c r="F49" i="6"/>
  <c r="F50" i="6"/>
  <c r="B51" i="6"/>
  <c r="C51" i="6"/>
  <c r="F51" i="6"/>
  <c r="A29" i="3"/>
  <c r="B46" i="3"/>
  <c r="C46" i="3"/>
  <c r="B54" i="3"/>
  <c r="B77" i="3"/>
  <c r="C100" i="3"/>
  <c r="C102" i="3"/>
  <c r="C106" i="3"/>
  <c r="C72" i="3"/>
  <c r="F27" i="46"/>
  <c r="G27" i="46"/>
  <c r="F31" i="46"/>
  <c r="G37" i="46"/>
  <c r="G31" i="46"/>
  <c r="F39" i="46"/>
  <c r="G39" i="46"/>
</calcChain>
</file>

<file path=xl/sharedStrings.xml><?xml version="1.0" encoding="utf-8"?>
<sst xmlns="http://schemas.openxmlformats.org/spreadsheetml/2006/main" count="435" uniqueCount="384">
  <si>
    <t>ARRA</t>
  </si>
  <si>
    <t>American Recovery and Reinvestment Act of 2009</t>
  </si>
  <si>
    <t>ASC</t>
  </si>
  <si>
    <t>Ambulatory Surgical Center</t>
  </si>
  <si>
    <t>BBA</t>
  </si>
  <si>
    <t>Balanced Budget Act</t>
  </si>
  <si>
    <t>BBRA</t>
  </si>
  <si>
    <t>Balanced Budget Reform Act</t>
  </si>
  <si>
    <t>BIPA</t>
  </si>
  <si>
    <t>Benefits Improvement and Protection Act</t>
  </si>
  <si>
    <t>CAH</t>
  </si>
  <si>
    <t>Critical Access Hospitals (10/97)</t>
  </si>
  <si>
    <t>CAPD</t>
  </si>
  <si>
    <t>Continuous Ambulatory Peritoneal Dialysis</t>
  </si>
  <si>
    <t>CAP-REL</t>
  </si>
  <si>
    <t>Capital-Related</t>
  </si>
  <si>
    <t>CBSA</t>
  </si>
  <si>
    <t>Core Based Statistical Areas</t>
  </si>
  <si>
    <t>CCN</t>
  </si>
  <si>
    <t xml:space="preserve">CMS Certification Number (formerly known as a provider number) </t>
  </si>
  <si>
    <t>CCPD</t>
  </si>
  <si>
    <t>Continuous Cycling Peritoneal Dialysis</t>
  </si>
  <si>
    <t>CCU</t>
  </si>
  <si>
    <t>Coronary Care Unit</t>
  </si>
  <si>
    <t>CFR</t>
  </si>
  <si>
    <t>Code of Federal Regulations</t>
  </si>
  <si>
    <t>CMHC</t>
  </si>
  <si>
    <t>Community Mental Health Center</t>
  </si>
  <si>
    <t>CMS</t>
  </si>
  <si>
    <t>Center for Medicare and Medicaid Services</t>
  </si>
  <si>
    <t>COL</t>
  </si>
  <si>
    <t>Column</t>
  </si>
  <si>
    <t>CORF</t>
  </si>
  <si>
    <t>Comprehensive Outpatient Rehabilitation Facility</t>
  </si>
  <si>
    <t>CRNA</t>
  </si>
  <si>
    <t>Certified Registered Nurse Anesthetist</t>
  </si>
  <si>
    <t>CTC</t>
  </si>
  <si>
    <t>Certified Transplant Center</t>
  </si>
  <si>
    <t>DRA</t>
  </si>
  <si>
    <t>Deficit Reduction Act of 2005</t>
  </si>
  <si>
    <t>DRG</t>
  </si>
  <si>
    <t>Diagnostic Related Group</t>
  </si>
  <si>
    <t>DSH</t>
  </si>
  <si>
    <t>EACH</t>
  </si>
  <si>
    <t>Essential Access Community Hospital</t>
  </si>
  <si>
    <t>ESRD</t>
  </si>
  <si>
    <t>End Stage Renal Disease</t>
  </si>
  <si>
    <t>FQHC</t>
  </si>
  <si>
    <t>Federally Qualified Health Center</t>
  </si>
  <si>
    <t>FR</t>
  </si>
  <si>
    <t>Federal Register</t>
  </si>
  <si>
    <t>FTE</t>
  </si>
  <si>
    <t>Full Time Equivalent</t>
  </si>
  <si>
    <t>GME</t>
  </si>
  <si>
    <t>Graduate Medical Education</t>
  </si>
  <si>
    <t>HHA</t>
  </si>
  <si>
    <t>HMO</t>
  </si>
  <si>
    <t>Health Maintenance Organization</t>
  </si>
  <si>
    <t>HSR</t>
  </si>
  <si>
    <t>Hospital Specific Rate</t>
  </si>
  <si>
    <t>I &amp; Rs</t>
  </si>
  <si>
    <t>Interns and Residents</t>
  </si>
  <si>
    <t>ICF/MR</t>
  </si>
  <si>
    <t>Intermediate Care Facility for the Mentally Retarded (9/96)</t>
  </si>
  <si>
    <t>ICU</t>
  </si>
  <si>
    <t>Intensive Care Unit</t>
  </si>
  <si>
    <t>IME</t>
  </si>
  <si>
    <t>Indirect Medical Education</t>
  </si>
  <si>
    <t>INPT</t>
  </si>
  <si>
    <t>IPF</t>
  </si>
  <si>
    <t xml:space="preserve">Inpatient Psychiatric Facility </t>
  </si>
  <si>
    <t>IRF</t>
  </si>
  <si>
    <t>Inpatient Rehabilitation Facility</t>
  </si>
  <si>
    <t>LIP</t>
  </si>
  <si>
    <t>Low Income Patient</t>
  </si>
  <si>
    <t>LOS</t>
  </si>
  <si>
    <t>Length of Stay</t>
  </si>
  <si>
    <t>LCC</t>
  </si>
  <si>
    <t>Lesser of Reasonable Cost or Customary Charges</t>
  </si>
  <si>
    <t>LTCH</t>
  </si>
  <si>
    <t>Long Term Care Hospital</t>
  </si>
  <si>
    <t>MA</t>
  </si>
  <si>
    <t>Medicare Advantage (previously known as M+C)</t>
  </si>
  <si>
    <t>M+C</t>
  </si>
  <si>
    <t>Medicare + Choice (also known as Medicare Part C)</t>
  </si>
  <si>
    <t>MCP</t>
  </si>
  <si>
    <t>Monthly Capitation Payment</t>
  </si>
  <si>
    <t>MDH</t>
  </si>
  <si>
    <t>Medicare Dependent Hospital (10/97)</t>
  </si>
  <si>
    <t>MED-ED</t>
  </si>
  <si>
    <t>Medical Education</t>
  </si>
  <si>
    <t>MIPPA</t>
  </si>
  <si>
    <t>Medicare Improvements for Patients and Providers Act of 2008</t>
  </si>
  <si>
    <t>MMA</t>
  </si>
  <si>
    <t>Medicare Prescription Drug Improvement and Modernization Act of 2003</t>
  </si>
  <si>
    <t>MSA</t>
  </si>
  <si>
    <t>Metropolitan Statistical Area (10/97)</t>
  </si>
  <si>
    <t>MS-DRG</t>
  </si>
  <si>
    <t>Medicare Severity Diagnosis-Related Group</t>
  </si>
  <si>
    <t>MSP</t>
  </si>
  <si>
    <t>Medicare Secondary Payer</t>
  </si>
  <si>
    <t>NF</t>
  </si>
  <si>
    <t>Nursing Facility</t>
  </si>
  <si>
    <t>NHCMQ</t>
  </si>
  <si>
    <t>Nursing Home Case Mix and Quality Demonstration</t>
  </si>
  <si>
    <t>NPI</t>
  </si>
  <si>
    <t>National Provider Identifier</t>
  </si>
  <si>
    <t xml:space="preserve">OBRA </t>
  </si>
  <si>
    <t>Omnibus Budget Reconciliation Act</t>
  </si>
  <si>
    <t>OLTC</t>
  </si>
  <si>
    <t>Other Long Term Care</t>
  </si>
  <si>
    <t>OOT</t>
  </si>
  <si>
    <t>Outpatient Occupational Therapy</t>
  </si>
  <si>
    <t>OPD</t>
  </si>
  <si>
    <t>Outpatient Department</t>
  </si>
  <si>
    <t>OPO</t>
  </si>
  <si>
    <t>Organ Procurement Organization</t>
  </si>
  <si>
    <t>OPPS</t>
  </si>
  <si>
    <t>Outpatient Prospective Payment System</t>
  </si>
  <si>
    <t>OPT</t>
  </si>
  <si>
    <t>Outpatient Physical Therapy</t>
  </si>
  <si>
    <t>OSP</t>
  </si>
  <si>
    <t>Outpatient Speech Pathology</t>
  </si>
  <si>
    <t>ORF</t>
  </si>
  <si>
    <t>Outpatient Rehabilitation Facility</t>
  </si>
  <si>
    <t>PBP</t>
  </si>
  <si>
    <t>Provider-Based Physician</t>
  </si>
  <si>
    <t>PPS</t>
  </si>
  <si>
    <t>Prospective Payment System</t>
  </si>
  <si>
    <t>PRM</t>
  </si>
  <si>
    <t>Provider Reimbursement Manual</t>
  </si>
  <si>
    <t>PRO</t>
  </si>
  <si>
    <t>Professional Review Organization</t>
  </si>
  <si>
    <t>PS&amp;R</t>
  </si>
  <si>
    <t>PT</t>
  </si>
  <si>
    <t>RCE</t>
  </si>
  <si>
    <t>Reasonable Compensation Equivalent</t>
  </si>
  <si>
    <t>RHC</t>
  </si>
  <si>
    <t>Rural Health Clinic</t>
  </si>
  <si>
    <t>RPCH</t>
  </si>
  <si>
    <t>Rural Primary Care Hospitals</t>
  </si>
  <si>
    <t>RT</t>
  </si>
  <si>
    <t>RUG</t>
  </si>
  <si>
    <t>Resource Utilization Group</t>
  </si>
  <si>
    <t>SCH</t>
  </si>
  <si>
    <t>Sole Community Hospitals</t>
  </si>
  <si>
    <t>SCHIP</t>
  </si>
  <si>
    <t xml:space="preserve">State Children Health Insurance Program </t>
  </si>
  <si>
    <t>SNF</t>
  </si>
  <si>
    <t>Skilled Nursing Facility</t>
  </si>
  <si>
    <t>SSI</t>
  </si>
  <si>
    <t>Supplemental Security Income</t>
  </si>
  <si>
    <t>WKST</t>
  </si>
  <si>
    <t>Worksheet</t>
  </si>
  <si>
    <t>Acronyms and Abbreviations</t>
  </si>
  <si>
    <t>FFS</t>
  </si>
  <si>
    <t>Fee-For-Service</t>
  </si>
  <si>
    <t>Provider Statistical and Reimbursement System aka Remittance Advice Summary or Paid Claims Summary</t>
  </si>
  <si>
    <t>PHI</t>
  </si>
  <si>
    <t xml:space="preserve">Protected Health Information </t>
  </si>
  <si>
    <t>State of Utah</t>
  </si>
  <si>
    <t xml:space="preserve">E-mail Address of Contact Person:  </t>
  </si>
  <si>
    <t xml:space="preserve">SECTION 1: HOSPITAL INFORMATION </t>
  </si>
  <si>
    <t xml:space="preserve">SECTION 2: VOLUMES AND REVENUES </t>
  </si>
  <si>
    <t>Disproportionate Share Hospital</t>
  </si>
  <si>
    <t>Provide the following information for the 12 months ending:</t>
  </si>
  <si>
    <t>Out-of-State Medicaid - Managed Care Crossover</t>
  </si>
  <si>
    <t xml:space="preserve">Utah Medicaid - FFS Crossover </t>
  </si>
  <si>
    <t>Utah Medicaid - FFS (Regular Medicaid)</t>
  </si>
  <si>
    <t>Out-of-State Medicaid - FFS (Regular Medicaid)</t>
  </si>
  <si>
    <t xml:space="preserve">Out-of-State Medicaid - FFS Crossover </t>
  </si>
  <si>
    <t>Total Inpatient Days</t>
  </si>
  <si>
    <t xml:space="preserve">  Exempt Under this Exception (Initial of Authorized Person &amp; Date)</t>
  </si>
  <si>
    <t xml:space="preserve">SECTION 3: OBSTETRICIAN QUALIFYING INFORMATION </t>
  </si>
  <si>
    <t xml:space="preserve">SECTION 4: LOW INCOME UTILIZATION RATE (LIUR) </t>
  </si>
  <si>
    <r>
      <rPr>
        <u/>
        <sz val="10"/>
        <rFont val="Arial"/>
        <family val="2"/>
      </rPr>
      <t>Line 4</t>
    </r>
    <r>
      <rPr>
        <sz val="10"/>
        <rFont val="Arial"/>
      </rPr>
      <t>:  Total  patient net revenues &amp; cash subsides for patient services (gross revenues less contractuals)</t>
    </r>
  </si>
  <si>
    <r>
      <rPr>
        <u/>
        <sz val="10"/>
        <rFont val="Arial"/>
        <family val="2"/>
      </rPr>
      <t>Line 3</t>
    </r>
    <r>
      <rPr>
        <sz val="10"/>
        <rFont val="Arial"/>
      </rPr>
      <t>:  Total low income payments for patient care (Line 1 plus Line 2)</t>
    </r>
  </si>
  <si>
    <r>
      <rPr>
        <u/>
        <sz val="10"/>
        <rFont val="Arial"/>
        <family val="2"/>
      </rPr>
      <t>Line 5</t>
    </r>
    <r>
      <rPr>
        <sz val="10"/>
        <rFont val="Arial"/>
      </rPr>
      <t>:  Low income revenue percentage (Line 3 divided by Line 4)</t>
    </r>
  </si>
  <si>
    <r>
      <rPr>
        <u/>
        <sz val="10"/>
        <rFont val="Arial"/>
        <family val="2"/>
      </rPr>
      <t>Line 8</t>
    </r>
    <r>
      <rPr>
        <sz val="10"/>
        <rFont val="Arial"/>
      </rPr>
      <t>:  Charity care charge percentage (Line 6 divided by Line 7)</t>
    </r>
  </si>
  <si>
    <t>SECTION 5: MEDICAID RETURNS</t>
  </si>
  <si>
    <t xml:space="preserve">SECTION 7: CERTIFICATION </t>
  </si>
  <si>
    <t>Identify the Medicare Cost Report(s) related to the audited DSH Year:</t>
  </si>
  <si>
    <t>&lt;&lt;Please provide additional Out-of-State provider's name here if needed&gt;&gt;</t>
  </si>
  <si>
    <t>Out-of-State Hospital Information</t>
  </si>
  <si>
    <t>Complete the following in-state hospital information in the space provided.</t>
  </si>
  <si>
    <t>&lt;&lt;Please provide additional Out-of-State Medicaid Provider # here if needed&gt;&gt;</t>
  </si>
  <si>
    <t>&lt;&lt;Please provide additional Out-of-State Medicare Provider # here if needed&gt;&gt;</t>
  </si>
  <si>
    <r>
      <t xml:space="preserve">Hospital Name </t>
    </r>
    <r>
      <rPr>
        <sz val="10"/>
        <rFont val="Arial"/>
      </rPr>
      <t>(select your facility from the drop down menu provided):</t>
    </r>
  </si>
  <si>
    <t>A hospital is exempt from this requirement if that hospital did not offer non-emergency obstetric services to the general public when federal Medicaid DSH regulations were enacted on December 22, 1987.</t>
  </si>
  <si>
    <t xml:space="preserve">A hospital is exempt from this requirement if the patients served are predominantly under 18 years of age. </t>
  </si>
  <si>
    <t>&lt;&lt;Please provide additional cost report information here if needed&gt;&gt;</t>
  </si>
  <si>
    <t>Did you retain 100% of the DSH payments for the DSH year under audit?</t>
  </si>
  <si>
    <t>Medicare Cost Report Information</t>
  </si>
  <si>
    <t>I/P</t>
  </si>
  <si>
    <t>O/P</t>
  </si>
  <si>
    <t>MCR</t>
  </si>
  <si>
    <t>MMIS</t>
  </si>
  <si>
    <t>Medical Management Information Systems</t>
  </si>
  <si>
    <t>PCN</t>
  </si>
  <si>
    <t>UMAP</t>
  </si>
  <si>
    <t xml:space="preserve">LTC </t>
  </si>
  <si>
    <t>Long Term Care</t>
  </si>
  <si>
    <t>CDU</t>
  </si>
  <si>
    <t xml:space="preserve">Chemical Dependence Unit </t>
  </si>
  <si>
    <t>ICF</t>
  </si>
  <si>
    <t xml:space="preserve">Intermediate Care Facility </t>
  </si>
  <si>
    <t>PRTF</t>
  </si>
  <si>
    <t>Psychiatric Residential Treatment Facility</t>
  </si>
  <si>
    <t>Total Days</t>
  </si>
  <si>
    <t>UPL</t>
  </si>
  <si>
    <t>Upper Payment Limit</t>
  </si>
  <si>
    <t>Signature of Officer / Administrator</t>
  </si>
  <si>
    <t>Printed Name</t>
  </si>
  <si>
    <t>Date</t>
  </si>
  <si>
    <t>Disproportionate Share Hospital (DSH) Audit Survey</t>
  </si>
  <si>
    <t>Notes:</t>
  </si>
  <si>
    <t xml:space="preserve">Per federal regulation, the DSH audit must examine both in-state and out-of-state Medicaid services.  Provide all out-of-state name(s) and provider number(s) in the space provided.  </t>
  </si>
  <si>
    <r>
      <rPr>
        <u/>
        <sz val="10"/>
        <rFont val="Arial"/>
        <family val="2"/>
      </rPr>
      <t>Line 1</t>
    </r>
    <r>
      <rPr>
        <sz val="10"/>
        <rFont val="Arial"/>
      </rPr>
      <t>:  Allowable patient total Medicaid payments</t>
    </r>
    <r>
      <rPr>
        <vertAlign val="superscript"/>
        <sz val="10"/>
        <rFont val="Arial"/>
        <family val="2"/>
      </rPr>
      <t>[1]</t>
    </r>
  </si>
  <si>
    <r>
      <rPr>
        <u/>
        <sz val="10"/>
        <rFont val="Arial"/>
        <family val="2"/>
      </rPr>
      <t>Line 2</t>
    </r>
    <r>
      <rPr>
        <sz val="10"/>
        <rFont val="Arial"/>
      </rPr>
      <t>:  Cash subsidies</t>
    </r>
    <r>
      <rPr>
        <vertAlign val="superscript"/>
        <sz val="10"/>
        <rFont val="Arial"/>
        <family val="2"/>
      </rPr>
      <t>[2]</t>
    </r>
    <r>
      <rPr>
        <sz val="10"/>
        <rFont val="Arial"/>
      </rPr>
      <t xml:space="preserve"> for patient services received from state &amp; local governments</t>
    </r>
  </si>
  <si>
    <r>
      <t xml:space="preserve">[2]: </t>
    </r>
    <r>
      <rPr>
        <u/>
        <sz val="8"/>
        <rFont val="Arial"/>
        <family val="2"/>
      </rPr>
      <t>State and Local Subsidies</t>
    </r>
    <r>
      <rPr>
        <sz val="8"/>
        <rFont val="Arial"/>
        <family val="2"/>
      </rPr>
      <t xml:space="preserve"> - Subsidies are funds the hospital received from state or local government sources to assist hospitals to provide care to uninsured and underinsured patients, includes local taxes collected to be used for patient care.  Do not include regular Medicaid payments, supplemental (UPL) Medicaid payments, or Medicaid/Medicare DSH payments.  If the subsidies cannot be specified as inpatient or outpatient, record the subsidies in the total column.</t>
    </r>
  </si>
  <si>
    <r>
      <rPr>
        <u/>
        <sz val="10"/>
        <rFont val="Arial"/>
        <family val="2"/>
      </rPr>
      <t>Line 6</t>
    </r>
    <r>
      <rPr>
        <sz val="10"/>
        <rFont val="Arial"/>
      </rPr>
      <t>:  Amount of patient hospital charges attributable to charity care</t>
    </r>
    <r>
      <rPr>
        <vertAlign val="superscript"/>
        <sz val="10"/>
        <rFont val="Arial"/>
        <family val="2"/>
      </rPr>
      <t>[3]</t>
    </r>
    <r>
      <rPr>
        <sz val="10"/>
        <rFont val="Arial"/>
      </rPr>
      <t xml:space="preserve"> (not including contractual allowances and discounts)</t>
    </r>
  </si>
  <si>
    <r>
      <t xml:space="preserve">[3]: </t>
    </r>
    <r>
      <rPr>
        <u/>
        <sz val="8"/>
        <rFont val="Arial"/>
        <family val="2"/>
      </rPr>
      <t>Charity Care Charges</t>
    </r>
    <r>
      <rPr>
        <sz val="8"/>
        <rFont val="Arial"/>
        <family val="2"/>
      </rPr>
      <t xml:space="preserve"> - Health care services that were never expected to result in cash inflows.  Charity care results from a provider's policy to provide health care services free-of-charge to individuals who meet certain financial criteria.  Charity care does not include contractual allowances, discounts, partial payments, patients that have a third party with any responsibility for their care, care paid for in full or part by local governments, etc.  Bad debts are not considered charity care for DSH qualification purposes.</t>
    </r>
  </si>
  <si>
    <r>
      <rPr>
        <u/>
        <sz val="10"/>
        <rFont val="Arial"/>
        <family val="2"/>
      </rPr>
      <t>Line 7</t>
    </r>
    <r>
      <rPr>
        <sz val="10"/>
        <rFont val="Arial"/>
      </rPr>
      <t>:  Total amount of patient hospital charges</t>
    </r>
    <r>
      <rPr>
        <vertAlign val="superscript"/>
        <sz val="10"/>
        <rFont val="Arial"/>
        <family val="2"/>
      </rPr>
      <t>[4]</t>
    </r>
    <r>
      <rPr>
        <sz val="10"/>
        <rFont val="Arial"/>
      </rPr>
      <t xml:space="preserve"> (gross revenue per Worksheet G-2 of the Medicare cost report less SNF - or financial statements)</t>
    </r>
  </si>
  <si>
    <r>
      <t xml:space="preserve">[4]: </t>
    </r>
    <r>
      <rPr>
        <u/>
        <sz val="8"/>
        <rFont val="Arial"/>
        <family val="2"/>
      </rPr>
      <t>Total Charges</t>
    </r>
    <r>
      <rPr>
        <sz val="8"/>
        <rFont val="Arial"/>
        <family val="2"/>
      </rPr>
      <t xml:space="preserve"> - All hospital billed charges for all types of services rendered.  Do not include billed charges for SNF, NF, HHA or off-site PRTF units.</t>
    </r>
  </si>
  <si>
    <r>
      <rPr>
        <u/>
        <sz val="10"/>
        <rFont val="Arial"/>
        <family val="2"/>
      </rPr>
      <t>Line 9</t>
    </r>
    <r>
      <rPr>
        <sz val="10"/>
        <rFont val="Arial"/>
      </rPr>
      <t>: LIUR</t>
    </r>
    <r>
      <rPr>
        <vertAlign val="superscript"/>
        <sz val="10"/>
        <rFont val="Arial"/>
        <family val="2"/>
      </rPr>
      <t>[5]</t>
    </r>
    <r>
      <rPr>
        <sz val="10"/>
        <rFont val="Arial"/>
      </rPr>
      <t xml:space="preserve"> (Line 5 plus Line 8)</t>
    </r>
  </si>
  <si>
    <t>This section is designed to report the "uncompensated care" that you as a provider have rendered.  
The Medicare Prescription Drug, Improvement, and Modernization Act of 2003 (MMA) requires states to ensure that only uncompensated care costs of providing inpatient hospital and outpatient hospital services to Medicaid eligible individuals and uninsured individuals are to be included in the calculation of total uncompensated care which represents hospital-specific DSH limits.  Section 1923(g)(1) of the Act requires the calculation of hospital-specific DSH limits to be determined under Medicare cost principles.   Furthermore, in calculating the hospital specific DSH limits, services that are not defined under the State Medicaid Plan as allowable inpatient or outpatient services, should not be included.  42 CFR Parts 447 and 455 clarify that bad debt arising from non-payment on behalf of individuals who have third party coverage is not part of services to Medicaid and other uninsured patients and is not to be included in the determination of hospital-specific DSH limits.</t>
  </si>
  <si>
    <t>Source: Medicare Cost Report</t>
  </si>
  <si>
    <t>Please return to:</t>
  </si>
  <si>
    <t>1/31</t>
  </si>
  <si>
    <t>2/28</t>
  </si>
  <si>
    <t>4/30</t>
  </si>
  <si>
    <t>5/31</t>
  </si>
  <si>
    <t>7/31</t>
  </si>
  <si>
    <t>8/31</t>
  </si>
  <si>
    <t>10/31</t>
  </si>
  <si>
    <t>11/30</t>
  </si>
  <si>
    <t>Type: Unaudited, Audited, Final, As Filed, etc.?</t>
  </si>
  <si>
    <t xml:space="preserve">Names of Qualifying Other-Non Obstetrical Physicians Who supply obstetric services (Rural Areas Only)  </t>
  </si>
  <si>
    <t>Primary Care Network</t>
  </si>
  <si>
    <t>Utah Medical Assistance Program</t>
  </si>
  <si>
    <t>MCO</t>
  </si>
  <si>
    <t>Managed Care Organization</t>
  </si>
  <si>
    <t xml:space="preserve"> MEDICAID UTILIZATION INFORMATION 
(Traditional, HMO, PCN, UMAP Etc.)</t>
  </si>
  <si>
    <r>
      <t xml:space="preserve">[1]: </t>
    </r>
    <r>
      <rPr>
        <u/>
        <sz val="8"/>
        <rFont val="Arial"/>
        <family val="2"/>
      </rPr>
      <t>Medicaid Payment</t>
    </r>
    <r>
      <rPr>
        <sz val="8"/>
        <rFont val="Arial"/>
        <family val="2"/>
      </rPr>
      <t xml:space="preserve"> - All Medicaid payments received for IP/OP hospital services, do not include non-hospital services i.e., physician, ambulance, lab, etc.  Also include any supplemental Medicaid program payments made to your facility outside the rate structure such as GME and UPL programs, excluding DSH.   </t>
    </r>
  </si>
  <si>
    <r>
      <t xml:space="preserve">Inpatient Days for Dual Eligibles </t>
    </r>
    <r>
      <rPr>
        <sz val="8"/>
        <rFont val="Arial"/>
        <family val="2"/>
      </rPr>
      <t>(dual eligible days that qualify as Medicaid days)</t>
    </r>
  </si>
  <si>
    <r>
      <t xml:space="preserve">[5]: </t>
    </r>
    <r>
      <rPr>
        <u/>
        <sz val="8"/>
        <rFont val="Arial"/>
        <family val="2"/>
      </rPr>
      <t>LIUR</t>
    </r>
    <r>
      <rPr>
        <sz val="8"/>
        <rFont val="Arial"/>
        <family val="2"/>
      </rPr>
      <t xml:space="preserve"> - The percentage derived by dividing total Medicaid revenues (including Medicaid managed care revenues) plus UMAP revenues by total revenues and adding the percentage to the percentage derived from dividing total charges for charity care by total charges. </t>
    </r>
  </si>
  <si>
    <r>
      <rPr>
        <b/>
        <sz val="10"/>
        <rFont val="Arial"/>
        <family val="2"/>
      </rPr>
      <t>Inpatient Days</t>
    </r>
    <r>
      <rPr>
        <sz val="10"/>
        <rFont val="Arial"/>
      </rPr>
      <t xml:space="preserve"> </t>
    </r>
    <r>
      <rPr>
        <sz val="8"/>
        <rFont val="Arial"/>
        <family val="2"/>
      </rPr>
      <t>(Inpatient hospital days only)</t>
    </r>
  </si>
  <si>
    <t>Leave Cells Blank</t>
  </si>
  <si>
    <t>Total</t>
  </si>
  <si>
    <t>Provider Completes Blue Cells</t>
  </si>
  <si>
    <t>Yellow Cells Calculated</t>
  </si>
  <si>
    <t xml:space="preserve">Contact Person: </t>
  </si>
  <si>
    <t>Utah Medicaid Provider #:</t>
  </si>
  <si>
    <t>Days</t>
  </si>
  <si>
    <t>Names of Qualifying OB Physicians</t>
  </si>
  <si>
    <t xml:space="preserve">Physician #1: </t>
  </si>
  <si>
    <t xml:space="preserve">Physician #2: </t>
  </si>
  <si>
    <t>Title</t>
  </si>
  <si>
    <t>Respiratory Therapy</t>
  </si>
  <si>
    <t>Physical Therapy</t>
  </si>
  <si>
    <t>Home Health Agency</t>
  </si>
  <si>
    <t>Year</t>
  </si>
  <si>
    <t>Utah Medicaid Subprovider #:</t>
  </si>
  <si>
    <t>Utah Medicare Provider #:</t>
  </si>
  <si>
    <t>End</t>
  </si>
  <si>
    <t>3/31</t>
  </si>
  <si>
    <t>6/30</t>
  </si>
  <si>
    <t>9/30</t>
  </si>
  <si>
    <t>12/31</t>
  </si>
  <si>
    <t>DSH Year</t>
  </si>
  <si>
    <t>Begin Date</t>
  </si>
  <si>
    <t>End Date</t>
  </si>
  <si>
    <t>&lt;&lt;Please provide additional Medicare Cost Report items here if needed&gt;&gt;</t>
  </si>
  <si>
    <t>Utah Medicaid - Managed Care Crossover</t>
  </si>
  <si>
    <t>Medicaid Inpatient Utilization Rate (MIUR)</t>
  </si>
  <si>
    <t>Inpatient</t>
  </si>
  <si>
    <t>Outpatient</t>
  </si>
  <si>
    <t>CALCULATED</t>
  </si>
  <si>
    <t>Hospitals</t>
  </si>
  <si>
    <t>DSH Payments</t>
  </si>
  <si>
    <t>Total Payments</t>
  </si>
  <si>
    <t>Out-of-State Name</t>
  </si>
  <si>
    <t>Out-of-State Medicaid Provider #:</t>
  </si>
  <si>
    <t>Out-of-State Medicare Provider #:</t>
  </si>
  <si>
    <t>Total DSH Payments</t>
  </si>
  <si>
    <t>Ref:</t>
  </si>
  <si>
    <t>CR 1</t>
  </si>
  <si>
    <t>CR 2</t>
  </si>
  <si>
    <t>N/A</t>
  </si>
  <si>
    <t>A&amp;G</t>
  </si>
  <si>
    <t>Administrative and General</t>
  </si>
  <si>
    <t>AHSEA</t>
  </si>
  <si>
    <t>Adjusted Hourly Salary Equivalency Amount</t>
  </si>
  <si>
    <t>Amount from Medicare Cost Report ended:</t>
  </si>
  <si>
    <t>Section 455.304 of the final rule requires the independent auditor to verify that each hospital retained their DSH payments.</t>
  </si>
  <si>
    <t xml:space="preserve">DSH Survey Checklist </t>
  </si>
  <si>
    <t>Utah Medicaid - PCN</t>
  </si>
  <si>
    <r>
      <t xml:space="preserve">DSH Audit Reporting Requirements per </t>
    </r>
    <r>
      <rPr>
        <b/>
        <sz val="14"/>
        <color indexed="8"/>
        <rFont val="Times New Roman"/>
        <family val="1"/>
      </rPr>
      <t>§ 447.299 (c)(1) - (18)</t>
    </r>
  </si>
  <si>
    <t>No.</t>
  </si>
  <si>
    <t>Description</t>
  </si>
  <si>
    <t>QC</t>
  </si>
  <si>
    <t>Hospital Name</t>
  </si>
  <si>
    <t>Type of Hospital</t>
  </si>
  <si>
    <t>Estimate of Hospital-Specific DSH Limit</t>
  </si>
  <si>
    <t>Low Income Utilization Rate (LIUR)</t>
  </si>
  <si>
    <t>Supplemental /Enhanced Medicaid IP/OP Payments</t>
  </si>
  <si>
    <t>Total Cost of Care for Medicaid IP/OP Services</t>
  </si>
  <si>
    <t>Uninsured IP/OP Revenues</t>
  </si>
  <si>
    <t>Total Cost of IP/OP Care for the Uninsured</t>
  </si>
  <si>
    <t>Total Uninsured IP/OP Uncompensated Care Costs</t>
  </si>
  <si>
    <t>Total Annual Uncompensated Care Costs</t>
  </si>
  <si>
    <t>Footnotes:</t>
  </si>
  <si>
    <t>Adjustments:</t>
  </si>
  <si>
    <t>Type</t>
  </si>
  <si>
    <t>IMD</t>
  </si>
  <si>
    <r>
      <t xml:space="preserve">Hospital Type </t>
    </r>
    <r>
      <rPr>
        <sz val="10"/>
        <rFont val="Arial"/>
      </rPr>
      <t>(select your facility type from the drop down menu provided):</t>
    </r>
  </si>
  <si>
    <t>Medicaid DSH Payments</t>
  </si>
  <si>
    <t xml:space="preserve">Medicaid DSH Payments made under the Utah State Plan </t>
  </si>
  <si>
    <t>DSH Survey for Medicaid State Plan Rate Year ended 9/30/</t>
  </si>
  <si>
    <t>UDOH</t>
  </si>
  <si>
    <t>Utah Department of Health</t>
  </si>
  <si>
    <r>
      <t>Audit verification conducted by</t>
    </r>
    <r>
      <rPr>
        <sz val="12"/>
        <rFont val="Arial"/>
        <family val="2"/>
      </rPr>
      <t xml:space="preserve">:
Carver Florek &amp; James, LLC
Attention: Heidi Herrick
2246 N. University Park Blvd.
Layton, Utah 84041
</t>
    </r>
    <r>
      <rPr>
        <u/>
        <sz val="12"/>
        <rFont val="Arial"/>
        <family val="2"/>
      </rPr>
      <t>hherrick@chfcpas.com</t>
    </r>
    <r>
      <rPr>
        <sz val="12"/>
        <rFont val="Arial"/>
        <family val="2"/>
      </rPr>
      <t xml:space="preserve">
(801) 926-1177</t>
    </r>
  </si>
  <si>
    <r>
      <t>[1]</t>
    </r>
    <r>
      <rPr>
        <sz val="12"/>
        <rFont val="Arial"/>
        <family val="2"/>
      </rPr>
      <t xml:space="preserve"> Preferred format of all electronic copies is Excel (xls), Comma Separated Values (CSV), Access (mdb), or Adobe (PDF).</t>
    </r>
  </si>
  <si>
    <t>Relevant financial statement(s) and queries generated by the hospital's accounting system needed to support information provided in DSH survey.</t>
  </si>
  <si>
    <t>State Defined DSH Qualification Criteria</t>
  </si>
  <si>
    <t>IP/OP Medicaid FFS Basic Rate Payments</t>
  </si>
  <si>
    <t>IP/OP Medicaid MCO Payments</t>
  </si>
  <si>
    <t>Utah State Hospital</t>
  </si>
  <si>
    <t xml:space="preserve"> GENERAL INSTRUCTIONS:  IMD COMPLETE ALL SECTIONS  AS OUTLINED.  </t>
  </si>
  <si>
    <t xml:space="preserve">Qualifying Information: Obstetrical Care.
 SSA§1923(d), [42 U.S.C. §1396r-4(d)] Requires "…at least 2 obstetricians who have staff privileges at the hospital and who have agreed to provide obstetric services to individuals who are entitled to medical assistance for such services ..." Note: Hospitals located in rural settings may utilize other qualified physicians for obstetric services in lieu of obstetricians.  </t>
  </si>
  <si>
    <t xml:space="preserve">Utah Medicaid - Managed Care </t>
  </si>
  <si>
    <t xml:space="preserve">Out-of-State Medicaid - Managed Care </t>
  </si>
  <si>
    <t xml:space="preserve"> I certify that the hospital retained all DSH payments received for the Medicaid State Plan Rate year under audit.</t>
  </si>
  <si>
    <t>I have reviewed the applicable accounting books and records and certify that the hospital incurred additional uncompensated care costs serving the uninsured for the DSH year under audit.</t>
  </si>
  <si>
    <r>
      <rPr>
        <b/>
        <sz val="10"/>
        <rFont val="Arial"/>
        <family val="2"/>
      </rPr>
      <t>Hospitals may be exempt from reporting DSH Audit requirements related to the uninsured if the hospital meets all 3 of the criteria outlined below</t>
    </r>
    <r>
      <rPr>
        <sz val="10"/>
        <rFont val="Arial"/>
      </rPr>
      <t xml:space="preserve">: 
1) Only received DSH Add-on payments 
2) Medicaid uncompensated care costs exceeded DSH payments for the year
3) The provider certifies that they incurred additional uncompensated care costs serving the uninsured (initial &amp; date in the space provided).
</t>
    </r>
  </si>
  <si>
    <t xml:space="preserve">I declare that I have reviewed the accompanying survey worksheets and net uncompensated care cost calculation and that to the best of my knowledge they are correct, complete, and in agreement with the books and records maintained by the hospital.  </t>
  </si>
  <si>
    <t xml:space="preserve">  ___________________________________________                                                                                                                                  (Initial &amp; Date Above) </t>
  </si>
  <si>
    <t xml:space="preserve">  ___________________________________________                                                                                                                                                                                     (Initial &amp; Date Above) </t>
  </si>
  <si>
    <t>Uninsured Uncompensated Care Costs</t>
  </si>
  <si>
    <t>Medicare Cost Report (2552-96)</t>
  </si>
  <si>
    <t xml:space="preserve">  __________________________________________________________________                                                                                                                                                                                                                                   (Initial &amp; Date Above) </t>
  </si>
  <si>
    <t xml:space="preserve">This section is used to report the DSH payments received by the hospital. Supporting documentation should include: DSH available (quarterly &amp; cumulative), State Match Rate % applicable, DSH amount, match amount due from hospital, admin amount due from hospital, verification of payment. Information in this section should be reconciled to the information provided by the State. In the event that hospital records are insufficient, default to information provided by the UDOH.  </t>
  </si>
  <si>
    <t xml:space="preserve">Phone Number of Contact Person: </t>
  </si>
  <si>
    <t>Medicaid patient &amp; inpatient days &amp; other information (Traditional, HMO, PCN, UMAP, etc.): Includes days that are determined to be medically necessary but for which payment is denied by Medicaid because the provider did not bill timely, days that are beyond the number of days for which a State will pay, days that are utilized by a member prior to an admission approval, but for which a valid enrollment is determined within the prescribed period, and days for which payment is NOT made by a third party.  Includes rehabilitation, nursery, on-site PRTF, and exempt unit days; however, the following should NOT be included: NF, SNF, LTC, CDU, ICF, HHA, observation bed days, swing bed days, or off-site PRTF.
Inpatient days for dual eligibles includes Medicaid inpatient days attributed to dual eligible patients (Medicaid and any other third party coverage including Medicare) is appropriate to the extent they qualify as Medicaid days.  Examples include when a dually eligible patient exhausts their Medicare days (Part A) or are only eligible for Part B Medicare.</t>
  </si>
  <si>
    <t>Cash subsidies and charity care charges are used to calculate Medicaid DSH eligibility under the federal low income utilization rate (LIUR).  
Per §413 of the Utah State Medicaid Plan a provider may qualify if its low income utilization rate (LIUR) exceeds 25%.  Therefore this factor must be calculated below in order to qualify under this criteria.  Note:  The provider may choose to not qualify under this criteria. 
In order to provide complete financial information for the federal fiscal year under audit, hospitals must use two or more Medicare 2552-96 Hospital Cost Report(s) if the cost reporting period does not correspond with the federal fiscal year under audit.  Please identify the information requested below for all cost report(s) needed to cover the complete DSH Year under audit.</t>
  </si>
  <si>
    <t>Amount of Medicaid DSH payments returned to State?</t>
  </si>
  <si>
    <t>Reason for returned DSH payments?</t>
  </si>
  <si>
    <t xml:space="preserve">Section 6:  TOTAL UNCOMPENSATED CARE </t>
  </si>
  <si>
    <t>QUESTION</t>
  </si>
  <si>
    <t>Yes</t>
  </si>
  <si>
    <t>No</t>
  </si>
  <si>
    <t>Medicare Supplemental Settlements</t>
  </si>
  <si>
    <t>Total Medicaid IP/OP Payments &amp; Medicare Supplemental Settlements</t>
  </si>
  <si>
    <t>Total Medicaid Uncompensated Care</t>
  </si>
  <si>
    <t>(I). The hospital's MIUR is at least one standard deviation above the mean MIUR.</t>
  </si>
  <si>
    <t>(II). The hospital's LIUR rate exceeds 25 percent.</t>
  </si>
  <si>
    <t>(III). The hospital's MIUR exceeds 14 percent.</t>
  </si>
  <si>
    <t>(IV). The hospital's PCN participation is at least 10 percent of the total of all Utah hospitals PCN patient care charges.</t>
  </si>
  <si>
    <t xml:space="preserve"> A hospital is deemed a disproportionate share provider if, in addition to meeting the obstetrical and minimum utilization rate requirements, it meets at least one of the following five conditions:</t>
  </si>
  <si>
    <t>Hospital's Address:</t>
  </si>
  <si>
    <t>Copy Provided to State/Auditors? (select yes or no from the drop down menu provided):</t>
  </si>
  <si>
    <t>Net Uncompensated Care Costs</t>
  </si>
  <si>
    <t>SSA/VA/RR Payments</t>
  </si>
  <si>
    <t>ORS Payments</t>
  </si>
  <si>
    <t>Total Costs</t>
  </si>
  <si>
    <t>Routine Costs</t>
  </si>
  <si>
    <t xml:space="preserve">This section is designed to report net Uncompensated Care Costs for the Uninsured.  </t>
  </si>
  <si>
    <t>DSH Audit Survey (Sections 1-7).</t>
  </si>
  <si>
    <t>Copy of the Medicaid Cost Settlement(s) needed to cover the complete DSH Year under audit.</t>
  </si>
  <si>
    <t>Uninsured Inpatient Days</t>
  </si>
  <si>
    <t>Payments Applicable to the Uninsured</t>
  </si>
  <si>
    <t>Adult per diem per Medicaid Cost Settlement</t>
  </si>
  <si>
    <t>Medicaid Cost Settlement</t>
  </si>
  <si>
    <t>(V). The hospital is located in a rural county. (Urban counties are Cache, Davis, Salt Lake, Utah, Washington, and Weber).</t>
  </si>
  <si>
    <t>&lt;&lt;Please provide additional payments here if needed&gt;&gt;</t>
  </si>
  <si>
    <t>Medicaid Provider Number</t>
  </si>
  <si>
    <t>Medicare Provider Number</t>
  </si>
  <si>
    <t>Total Hospital Costs</t>
  </si>
  <si>
    <t>(1).  A hospital is deemed a disproportionate share provider if, in addition to meeting the obstetrical and minimum utilization rate requirements, it meets at least one of the following five conditions:</t>
  </si>
  <si>
    <t>In order to provide complete financial information for the Medicaid State Plan rate year under audit, hospitals must use two or more Medicare 2552-10 Hospital Cost Report(s) if the cost reporting period does not correspond with the Medicaid State Plan rate year under audit.  Please identify the cost report(s) needed to cover the complete DSH year under audit below, note if the cost report is finalized and audited or as filed, etc. and provide a full copy of the filed report(s) to the State/auditors.</t>
  </si>
  <si>
    <t xml:space="preserve">Michael Ashby
 Department of Health
 Utah Division of Medicaid and Health Financing
 Bureau of Coverage and Reimbursement Policy                                                                                                                                                                                                                                                                                                                                      288 North 1460 West
 P. O. Box 143102
 Salt Lake City, Utah 84114-3102
 Email: michaelashby@utah.gov
 Phone: (801) 538-6107
</t>
  </si>
  <si>
    <t>2/29</t>
  </si>
  <si>
    <r>
      <t xml:space="preserve">A desk review will be performed on the information provided in the DSH Audit Survey and </t>
    </r>
    <r>
      <rPr>
        <b/>
        <sz val="12"/>
        <rFont val="Arial"/>
        <family val="2"/>
      </rPr>
      <t>Carver, Florek &amp; JameS CPAs</t>
    </r>
    <r>
      <rPr>
        <sz val="12"/>
        <rFont val="Arial"/>
        <family val="2"/>
      </rPr>
      <t xml:space="preserve"> will be conducting on-site visits to verify information provided.  The completed electronic survey with all the electronic</t>
    </r>
    <r>
      <rPr>
        <vertAlign val="superscript"/>
        <sz val="12"/>
        <rFont val="Arial"/>
        <family val="2"/>
      </rPr>
      <t>[1]</t>
    </r>
    <r>
      <rPr>
        <sz val="12"/>
        <rFont val="Arial"/>
        <family val="2"/>
      </rPr>
      <t xml:space="preserve"> and hardcopy supporting documentation must  be emailed to Michael Ashby at michaelashby@utah.gov by April 1, 2019.   A signed and dated hard copy of the survey and all supporting documentation must also be mailed to Michael Ashby using a traceable U.S. mail carrier authorized to transfer protected health information (PHI).</t>
    </r>
  </si>
  <si>
    <r>
      <t xml:space="preserve">For questions or additional information regarding the DSH Audits, please contact Heidi Herrick at (801) 926-1177 or </t>
    </r>
    <r>
      <rPr>
        <u/>
        <sz val="12"/>
        <rFont val="Arial"/>
        <family val="2"/>
      </rPr>
      <t>hherrick@chfcpas.com</t>
    </r>
    <r>
      <rPr>
        <sz val="1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</si>
</sst>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mmmm\ d\,\ yyyy;@"/>
    <numFmt numFmtId="166" formatCode="_(* #,##0_);_(* \(#,##0\);_(* &quot;-&quot;??_);_(@_)"/>
    <numFmt numFmtId="167" formatCode="_(&quot;$&quot;* #,##0.00_);_(&quot;$&quot;* \(#,##0.00\);_(&quot;$&quot;* &quot;-&quot;_);_(@_)"/>
    <numFmt numFmtId="168" formatCode="0.0"/>
    <numFmt numFmtId="169" formatCode="m/d;@"/>
    <numFmt numFmtId="170" formatCode="m/d/yyyy;@"/>
  </numFmts>
  <fonts count="64" x14ac:knownFonts="1">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ont>
    <font>
      <sz val="10"/>
      <color indexed="8"/>
      <name val="Arial"/>
      <family val="2"/>
    </font>
    <font>
      <b/>
      <sz val="10"/>
      <color indexed="8"/>
      <name val="Arial"/>
      <family val="2"/>
    </font>
    <font>
      <b/>
      <sz val="10"/>
      <name val="Arial"/>
      <family val="2"/>
    </font>
    <font>
      <vertAlign val="superscript"/>
      <sz val="10"/>
      <name val="Arial"/>
      <family val="2"/>
    </font>
    <font>
      <b/>
      <sz val="16"/>
      <name val="Arial"/>
      <family val="2"/>
    </font>
    <font>
      <sz val="10"/>
      <color indexed="10"/>
      <name val="Arial"/>
      <family val="2"/>
    </font>
    <font>
      <sz val="10"/>
      <color indexed="12"/>
      <name val="Arial"/>
      <family val="2"/>
    </font>
    <font>
      <u/>
      <sz val="12"/>
      <color indexed="12"/>
      <name val="Arial"/>
      <family val="2"/>
    </font>
    <font>
      <b/>
      <sz val="10"/>
      <color indexed="12"/>
      <name val="Arial"/>
      <family val="2"/>
    </font>
    <font>
      <b/>
      <u/>
      <sz val="10"/>
      <color indexed="10"/>
      <name val="Arial"/>
      <family val="2"/>
    </font>
    <font>
      <u/>
      <sz val="10"/>
      <color indexed="12"/>
      <name val="Arial"/>
      <family val="2"/>
    </font>
    <font>
      <b/>
      <u/>
      <sz val="10"/>
      <color indexed="8"/>
      <name val="Arial"/>
      <family val="2"/>
    </font>
    <font>
      <u/>
      <sz val="10"/>
      <name val="Arial"/>
      <family val="2"/>
    </font>
    <font>
      <sz val="16"/>
      <name val="Arial"/>
      <family val="2"/>
    </font>
    <font>
      <sz val="8"/>
      <name val="Arial"/>
      <family val="2"/>
    </font>
    <font>
      <u/>
      <sz val="8"/>
      <name val="Arial"/>
      <family val="2"/>
    </font>
    <font>
      <sz val="9"/>
      <name val="Arial"/>
      <family val="2"/>
    </font>
    <font>
      <sz val="10"/>
      <color indexed="12"/>
      <name val="Arial"/>
      <family val="2"/>
    </font>
    <font>
      <b/>
      <sz val="10"/>
      <color indexed="9"/>
      <name val="Arial"/>
      <family val="2"/>
    </font>
    <font>
      <sz val="10"/>
      <color indexed="9"/>
      <name val="Arial"/>
      <family val="2"/>
    </font>
    <font>
      <sz val="10"/>
      <color indexed="10"/>
      <name val="Arial"/>
      <family val="2"/>
    </font>
    <font>
      <b/>
      <sz val="10"/>
      <color indexed="10"/>
      <name val="Arial"/>
      <family val="2"/>
    </font>
    <font>
      <sz val="8"/>
      <name val="Arial"/>
      <family val="2"/>
    </font>
    <font>
      <b/>
      <sz val="14"/>
      <color indexed="8"/>
      <name val="Times New Roman"/>
      <family val="1"/>
    </font>
    <font>
      <b/>
      <sz val="12"/>
      <color indexed="9"/>
      <name val="Arial"/>
      <family val="2"/>
    </font>
    <font>
      <sz val="12"/>
      <name val="Arial"/>
      <family val="2"/>
    </font>
    <font>
      <b/>
      <sz val="12"/>
      <name val="Arial"/>
      <family val="2"/>
    </font>
    <font>
      <vertAlign val="superscript"/>
      <sz val="12"/>
      <name val="Arial"/>
      <family val="2"/>
    </font>
    <font>
      <u/>
      <sz val="12"/>
      <name val="Arial"/>
      <family val="2"/>
    </font>
    <font>
      <sz val="11"/>
      <name val="Calibri"/>
      <family val="2"/>
    </font>
    <font>
      <u/>
      <sz val="9"/>
      <name val="Calibri"/>
      <family val="2"/>
    </font>
    <font>
      <sz val="9"/>
      <name val="Calibri"/>
      <family val="2"/>
    </font>
    <font>
      <sz val="11"/>
      <name val="Calibri"/>
      <family val="2"/>
      <scheme val="minor"/>
    </font>
    <font>
      <sz val="11"/>
      <color rgb="FFFF0000"/>
      <name val="Calibri"/>
      <family val="2"/>
      <scheme val="minor"/>
    </font>
    <font>
      <sz val="10"/>
      <color theme="0"/>
      <name val="Arial"/>
      <family val="2"/>
    </font>
    <font>
      <b/>
      <sz val="11"/>
      <name val="Calibri"/>
      <family val="2"/>
      <scheme val="minor"/>
    </font>
    <font>
      <sz val="11"/>
      <color theme="0"/>
      <name val="Calibri"/>
      <family val="2"/>
      <scheme val="minor"/>
    </font>
    <font>
      <b/>
      <sz val="11"/>
      <color theme="0"/>
      <name val="Calibri"/>
      <family val="2"/>
      <scheme val="minor"/>
    </font>
    <font>
      <sz val="10"/>
      <color theme="0"/>
      <name val="Microsoft Sans Serif"/>
      <family val="2"/>
    </font>
    <font>
      <sz val="11"/>
      <color rgb="FFFFFFFF"/>
      <name val="Calibri"/>
      <family val="2"/>
    </font>
    <font>
      <u/>
      <sz val="11"/>
      <color rgb="FFFF0000"/>
      <name val="Calibri"/>
      <family val="2"/>
    </font>
    <font>
      <sz val="11"/>
      <color rgb="FFFF0000"/>
      <name val="Calibri"/>
      <family val="2"/>
    </font>
    <font>
      <b/>
      <sz val="14"/>
      <color theme="1"/>
      <name val="Calibri"/>
      <family val="2"/>
      <scheme val="minor"/>
    </font>
    <font>
      <sz val="8"/>
      <color rgb="FF000000"/>
      <name val="Tahoma"/>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12"/>
        <bgColor indexed="64"/>
      </patternFill>
    </fill>
    <fill>
      <patternFill patternType="solid">
        <fgColor indexed="8"/>
        <bgColor indexed="64"/>
      </patternFill>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lightDown">
        <bgColor theme="1"/>
      </patternFill>
    </fill>
    <fill>
      <patternFill patternType="solid">
        <fgColor rgb="FFFFFFFF"/>
        <bgColor rgb="FF000000"/>
      </patternFill>
    </fill>
    <fill>
      <patternFill patternType="solid">
        <fgColor rgb="FFF2F2F2"/>
        <bgColor rgb="FF000000"/>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medium">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5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165" fontId="27" fillId="0" borderId="0" applyNumberFormat="0" applyFill="0" applyBorder="0" applyAlignment="0" applyProtection="0">
      <alignment vertical="top"/>
      <protection locked="0"/>
    </xf>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9" fillId="0" borderId="0"/>
    <xf numFmtId="0" fontId="2"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95">
    <xf numFmtId="0" fontId="0" fillId="0" borderId="0" xfId="0"/>
    <xf numFmtId="0" fontId="19" fillId="24" borderId="0" xfId="0" applyFont="1" applyFill="1"/>
    <xf numFmtId="0" fontId="33" fillId="24" borderId="0" xfId="0" applyFont="1" applyFill="1"/>
    <xf numFmtId="3" fontId="19" fillId="25" borderId="10" xfId="0" applyNumberFormat="1" applyFont="1" applyFill="1" applyBorder="1" applyAlignment="1" applyProtection="1">
      <alignment vertical="top"/>
      <protection hidden="1"/>
    </xf>
    <xf numFmtId="3" fontId="19" fillId="24" borderId="0" xfId="0" applyNumberFormat="1" applyFont="1" applyFill="1" applyAlignment="1" applyProtection="1">
      <alignment vertical="top"/>
      <protection locked="0"/>
    </xf>
    <xf numFmtId="3" fontId="19" fillId="26" borderId="11" xfId="0" applyNumberFormat="1" applyFont="1" applyFill="1" applyBorder="1" applyAlignment="1" applyProtection="1">
      <alignment vertical="top"/>
      <protection locked="0"/>
    </xf>
    <xf numFmtId="3" fontId="26" fillId="24" borderId="0" xfId="0" applyNumberFormat="1" applyFont="1" applyFill="1" applyBorder="1" applyAlignment="1" applyProtection="1">
      <alignment horizontal="left" vertical="top"/>
      <protection locked="0"/>
    </xf>
    <xf numFmtId="3" fontId="19" fillId="24" borderId="0" xfId="0" applyNumberFormat="1" applyFont="1" applyFill="1" applyBorder="1" applyAlignment="1" applyProtection="1">
      <alignment vertical="top"/>
      <protection locked="0"/>
    </xf>
    <xf numFmtId="3" fontId="19" fillId="24" borderId="0" xfId="0" applyNumberFormat="1" applyFont="1" applyFill="1" applyBorder="1" applyAlignment="1" applyProtection="1">
      <alignment horizontal="right" vertical="top"/>
      <protection locked="0"/>
    </xf>
    <xf numFmtId="3" fontId="22" fillId="27" borderId="0" xfId="0" applyNumberFormat="1" applyFont="1" applyFill="1" applyBorder="1" applyAlignment="1" applyProtection="1">
      <alignment vertical="top"/>
      <protection locked="0"/>
    </xf>
    <xf numFmtId="3" fontId="22" fillId="27" borderId="0" xfId="0" applyNumberFormat="1" applyFont="1" applyFill="1" applyBorder="1" applyAlignment="1" applyProtection="1">
      <alignment horizontal="right" vertical="top"/>
      <protection locked="0"/>
    </xf>
    <xf numFmtId="3" fontId="22" fillId="27" borderId="12" xfId="0" applyNumberFormat="1" applyFont="1" applyFill="1" applyBorder="1" applyAlignment="1" applyProtection="1">
      <alignment vertical="top"/>
      <protection locked="0"/>
    </xf>
    <xf numFmtId="3" fontId="22" fillId="24" borderId="0" xfId="0" applyNumberFormat="1" applyFont="1" applyFill="1" applyAlignment="1" applyProtection="1">
      <alignment vertical="top"/>
      <protection locked="0"/>
    </xf>
    <xf numFmtId="3" fontId="22" fillId="27" borderId="13" xfId="0" quotePrefix="1" applyNumberFormat="1" applyFont="1" applyFill="1" applyBorder="1" applyAlignment="1" applyProtection="1">
      <alignment vertical="top"/>
      <protection locked="0"/>
    </xf>
    <xf numFmtId="3" fontId="22" fillId="27" borderId="13" xfId="0" quotePrefix="1" applyNumberFormat="1" applyFont="1" applyFill="1" applyBorder="1" applyAlignment="1" applyProtection="1">
      <alignment horizontal="left" vertical="top"/>
      <protection locked="0"/>
    </xf>
    <xf numFmtId="3" fontId="22" fillId="27" borderId="14" xfId="0" applyNumberFormat="1" applyFont="1" applyFill="1" applyBorder="1" applyAlignment="1" applyProtection="1">
      <alignment vertical="top"/>
      <protection locked="0"/>
    </xf>
    <xf numFmtId="3" fontId="22" fillId="27" borderId="14" xfId="0" applyNumberFormat="1" applyFont="1" applyFill="1" applyBorder="1" applyAlignment="1" applyProtection="1">
      <alignment horizontal="right" vertical="top"/>
      <protection locked="0"/>
    </xf>
    <xf numFmtId="3" fontId="22" fillId="27" borderId="15" xfId="0" applyNumberFormat="1" applyFont="1" applyFill="1" applyBorder="1" applyAlignment="1" applyProtection="1">
      <alignment vertical="top"/>
      <protection locked="0"/>
    </xf>
    <xf numFmtId="0" fontId="19" fillId="26" borderId="11" xfId="0" applyNumberFormat="1" applyFont="1" applyFill="1" applyBorder="1" applyAlignment="1" applyProtection="1">
      <alignment horizontal="center" vertical="top"/>
      <protection locked="0"/>
    </xf>
    <xf numFmtId="3" fontId="38" fillId="28" borderId="16" xfId="0" quotePrefix="1" applyNumberFormat="1" applyFont="1" applyFill="1" applyBorder="1" applyAlignment="1" applyProtection="1">
      <alignment horizontal="left" vertical="top"/>
      <protection locked="0"/>
    </xf>
    <xf numFmtId="3" fontId="38" fillId="28" borderId="17" xfId="0" quotePrefix="1" applyNumberFormat="1" applyFont="1" applyFill="1" applyBorder="1" applyAlignment="1" applyProtection="1">
      <alignment horizontal="left" vertical="top"/>
      <protection locked="0"/>
    </xf>
    <xf numFmtId="3" fontId="38" fillId="28" borderId="18" xfId="0" quotePrefix="1" applyNumberFormat="1" applyFont="1" applyFill="1" applyBorder="1" applyAlignment="1" applyProtection="1">
      <alignment horizontal="left" vertical="top"/>
      <protection locked="0"/>
    </xf>
    <xf numFmtId="3" fontId="22" fillId="24" borderId="19" xfId="0" applyNumberFormat="1" applyFont="1" applyFill="1" applyBorder="1" applyAlignment="1" applyProtection="1">
      <alignment vertical="top"/>
      <protection locked="0"/>
    </xf>
    <xf numFmtId="3" fontId="19" fillId="26" borderId="11" xfId="0" applyNumberFormat="1" applyFont="1" applyFill="1" applyBorder="1" applyAlignment="1" applyProtection="1">
      <alignment vertical="top" wrapText="1"/>
      <protection locked="0"/>
    </xf>
    <xf numFmtId="3" fontId="22" fillId="24" borderId="11" xfId="0" applyNumberFormat="1" applyFont="1" applyFill="1" applyBorder="1" applyAlignment="1" applyProtection="1">
      <alignment vertical="top"/>
      <protection locked="0"/>
    </xf>
    <xf numFmtId="3" fontId="30" fillId="26" borderId="11" xfId="37" applyNumberFormat="1" applyFont="1" applyFill="1" applyBorder="1" applyAlignment="1" applyProtection="1">
      <alignment vertical="top" wrapText="1"/>
      <protection locked="0"/>
    </xf>
    <xf numFmtId="1" fontId="19" fillId="26" borderId="11" xfId="0" applyNumberFormat="1" applyFont="1" applyFill="1" applyBorder="1" applyAlignment="1" applyProtection="1">
      <alignment vertical="top" wrapText="1"/>
      <protection locked="0"/>
    </xf>
    <xf numFmtId="3" fontId="22" fillId="24" borderId="11" xfId="0" quotePrefix="1" applyNumberFormat="1" applyFont="1" applyFill="1" applyBorder="1" applyAlignment="1" applyProtection="1">
      <alignment horizontal="left" vertical="top" wrapText="1"/>
      <protection locked="0"/>
    </xf>
    <xf numFmtId="14" fontId="19" fillId="26" borderId="11" xfId="0" applyNumberFormat="1" applyFont="1" applyFill="1" applyBorder="1" applyAlignment="1" applyProtection="1">
      <alignment horizontal="center" vertical="top"/>
      <protection locked="0"/>
    </xf>
    <xf numFmtId="3" fontId="22" fillId="24" borderId="0" xfId="0" quotePrefix="1" applyNumberFormat="1" applyFont="1" applyFill="1" applyAlignment="1" applyProtection="1">
      <alignment horizontal="left" vertical="top" wrapText="1"/>
      <protection locked="0"/>
    </xf>
    <xf numFmtId="3" fontId="22" fillId="24" borderId="11" xfId="0" applyNumberFormat="1" applyFont="1" applyFill="1" applyBorder="1" applyAlignment="1" applyProtection="1">
      <alignment horizontal="left" wrapText="1"/>
      <protection locked="0"/>
    </xf>
    <xf numFmtId="3" fontId="22" fillId="24" borderId="11" xfId="0" applyNumberFormat="1" applyFont="1" applyFill="1" applyBorder="1" applyAlignment="1" applyProtection="1">
      <alignment horizontal="left" vertical="top"/>
      <protection locked="0"/>
    </xf>
    <xf numFmtId="3" fontId="19" fillId="0" borderId="11" xfId="0" applyNumberFormat="1" applyFont="1" applyFill="1" applyBorder="1" applyAlignment="1" applyProtection="1">
      <alignment vertical="top"/>
      <protection locked="0"/>
    </xf>
    <xf numFmtId="3" fontId="38" fillId="28" borderId="17" xfId="0" applyNumberFormat="1" applyFont="1" applyFill="1" applyBorder="1" applyAlignment="1" applyProtection="1">
      <alignment horizontal="center" vertical="top"/>
      <protection locked="0"/>
    </xf>
    <xf numFmtId="3" fontId="38" fillId="28" borderId="17" xfId="0" applyNumberFormat="1" applyFont="1" applyFill="1" applyBorder="1" applyAlignment="1" applyProtection="1">
      <alignment vertical="top"/>
      <protection locked="0"/>
    </xf>
    <xf numFmtId="3" fontId="38" fillId="28" borderId="18" xfId="0" applyNumberFormat="1" applyFont="1" applyFill="1" applyBorder="1" applyAlignment="1" applyProtection="1">
      <alignment horizontal="center" vertical="top"/>
      <protection locked="0"/>
    </xf>
    <xf numFmtId="3" fontId="29" fillId="24" borderId="0" xfId="0" quotePrefix="1" applyNumberFormat="1" applyFont="1" applyFill="1" applyAlignment="1" applyProtection="1">
      <alignment horizontal="left" vertical="top"/>
      <protection locked="0"/>
    </xf>
    <xf numFmtId="3" fontId="25" fillId="24" borderId="0" xfId="0" applyNumberFormat="1" applyFont="1" applyFill="1" applyAlignment="1" applyProtection="1">
      <alignment horizontal="center" vertical="top"/>
      <protection locked="0"/>
    </xf>
    <xf numFmtId="14" fontId="22" fillId="0" borderId="11" xfId="0" applyNumberFormat="1" applyFont="1" applyFill="1" applyBorder="1" applyAlignment="1" applyProtection="1">
      <alignment horizontal="left" vertical="top"/>
      <protection locked="0"/>
    </xf>
    <xf numFmtId="3" fontId="22" fillId="0" borderId="11" xfId="0" applyNumberFormat="1" applyFont="1" applyFill="1" applyBorder="1" applyAlignment="1" applyProtection="1">
      <alignment horizontal="left" vertical="top" wrapText="1"/>
      <protection locked="0"/>
    </xf>
    <xf numFmtId="14" fontId="19" fillId="24" borderId="0" xfId="0" quotePrefix="1" applyNumberFormat="1" applyFont="1" applyFill="1" applyBorder="1" applyAlignment="1" applyProtection="1">
      <alignment horizontal="left" vertical="top"/>
      <protection locked="0"/>
    </xf>
    <xf numFmtId="3" fontId="39" fillId="28" borderId="17" xfId="0" applyNumberFormat="1" applyFont="1" applyFill="1" applyBorder="1" applyAlignment="1" applyProtection="1">
      <alignment vertical="top"/>
      <protection locked="0"/>
    </xf>
    <xf numFmtId="3" fontId="39" fillId="28" borderId="18" xfId="0" applyNumberFormat="1" applyFont="1" applyFill="1" applyBorder="1" applyAlignment="1" applyProtection="1">
      <alignment vertical="top"/>
      <protection locked="0"/>
    </xf>
    <xf numFmtId="3" fontId="22" fillId="24" borderId="0" xfId="0" applyNumberFormat="1" applyFont="1" applyFill="1" applyBorder="1" applyAlignment="1" applyProtection="1">
      <alignment horizontal="center" vertical="top"/>
      <protection locked="0"/>
    </xf>
    <xf numFmtId="3" fontId="22" fillId="24" borderId="0" xfId="0" quotePrefix="1" applyNumberFormat="1" applyFont="1" applyFill="1" applyAlignment="1" applyProtection="1">
      <alignment horizontal="left" vertical="top"/>
      <protection locked="0"/>
    </xf>
    <xf numFmtId="3" fontId="22" fillId="24" borderId="11" xfId="0" applyNumberFormat="1" applyFont="1" applyFill="1" applyBorder="1" applyAlignment="1" applyProtection="1">
      <alignment horizontal="center" wrapText="1"/>
      <protection locked="0"/>
    </xf>
    <xf numFmtId="3" fontId="22" fillId="24" borderId="11" xfId="0" quotePrefix="1" applyNumberFormat="1" applyFont="1" applyFill="1" applyBorder="1" applyAlignment="1" applyProtection="1">
      <alignment horizontal="left" vertical="top"/>
      <protection locked="0"/>
    </xf>
    <xf numFmtId="3" fontId="22" fillId="24" borderId="11" xfId="0" applyNumberFormat="1" applyFont="1" applyFill="1" applyBorder="1" applyAlignment="1" applyProtection="1">
      <alignment horizontal="right" vertical="top"/>
      <protection locked="0"/>
    </xf>
    <xf numFmtId="3" fontId="28" fillId="24" borderId="0" xfId="0" applyNumberFormat="1" applyFont="1" applyFill="1" applyAlignment="1" applyProtection="1">
      <alignment vertical="top"/>
      <protection locked="0"/>
    </xf>
    <xf numFmtId="3" fontId="19" fillId="24" borderId="11" xfId="0" applyNumberFormat="1" applyFont="1" applyFill="1" applyBorder="1" applyAlignment="1" applyProtection="1">
      <alignment horizontal="left" vertical="top" wrapText="1"/>
      <protection locked="0"/>
    </xf>
    <xf numFmtId="3" fontId="19" fillId="26" borderId="11" xfId="0" applyNumberFormat="1" applyFont="1" applyFill="1" applyBorder="1" applyAlignment="1" applyProtection="1">
      <alignment horizontal="right" vertical="top"/>
      <protection locked="0"/>
    </xf>
    <xf numFmtId="164" fontId="19" fillId="24" borderId="0" xfId="0" applyNumberFormat="1" applyFont="1" applyFill="1" applyBorder="1" applyAlignment="1" applyProtection="1">
      <alignment vertical="top"/>
      <protection locked="0"/>
    </xf>
    <xf numFmtId="3" fontId="22" fillId="24" borderId="11" xfId="0" applyNumberFormat="1" applyFont="1" applyFill="1" applyBorder="1" applyAlignment="1" applyProtection="1">
      <alignment horizontal="left" vertical="top" wrapText="1"/>
      <protection locked="0"/>
    </xf>
    <xf numFmtId="3" fontId="22" fillId="24" borderId="11" xfId="0" applyNumberFormat="1" applyFont="1" applyFill="1" applyBorder="1" applyAlignment="1" applyProtection="1">
      <alignment horizontal="right" vertical="top" wrapText="1"/>
      <protection locked="0"/>
    </xf>
    <xf numFmtId="3" fontId="22" fillId="24" borderId="0" xfId="0" quotePrefix="1" applyNumberFormat="1" applyFont="1" applyFill="1" applyBorder="1" applyAlignment="1" applyProtection="1">
      <alignment horizontal="left" vertical="top" wrapText="1"/>
      <protection locked="0"/>
    </xf>
    <xf numFmtId="3" fontId="19" fillId="24" borderId="0" xfId="0" applyNumberFormat="1" applyFont="1" applyFill="1" applyBorder="1" applyAlignment="1" applyProtection="1">
      <alignment horizontal="center" vertical="top"/>
      <protection locked="0"/>
    </xf>
    <xf numFmtId="3" fontId="39" fillId="28" borderId="17" xfId="0" applyNumberFormat="1" applyFont="1" applyFill="1" applyBorder="1" applyAlignment="1" applyProtection="1">
      <alignment horizontal="center" vertical="top"/>
      <protection locked="0"/>
    </xf>
    <xf numFmtId="164" fontId="39" fillId="28" borderId="17" xfId="0" applyNumberFormat="1" applyFont="1" applyFill="1" applyBorder="1" applyAlignment="1" applyProtection="1">
      <alignment vertical="top"/>
      <protection locked="0"/>
    </xf>
    <xf numFmtId="164" fontId="39" fillId="28" borderId="18" xfId="0" applyNumberFormat="1" applyFont="1" applyFill="1" applyBorder="1" applyAlignment="1" applyProtection="1">
      <alignment vertical="top"/>
      <protection locked="0"/>
    </xf>
    <xf numFmtId="3" fontId="37" fillId="24" borderId="0" xfId="0" applyNumberFormat="1" applyFont="1" applyFill="1" applyBorder="1" applyAlignment="1" applyProtection="1">
      <alignment horizontal="left" vertical="top" wrapText="1"/>
      <protection locked="0"/>
    </xf>
    <xf numFmtId="164" fontId="19" fillId="24" borderId="0" xfId="0" applyNumberFormat="1" applyFont="1" applyFill="1" applyBorder="1" applyAlignment="1" applyProtection="1">
      <alignment horizontal="center" vertical="top"/>
      <protection locked="0"/>
    </xf>
    <xf numFmtId="3" fontId="19" fillId="24" borderId="0" xfId="0" quotePrefix="1" applyNumberFormat="1" applyFont="1" applyFill="1" applyBorder="1" applyAlignment="1" applyProtection="1">
      <alignment horizontal="right" vertical="top"/>
      <protection locked="0"/>
    </xf>
    <xf numFmtId="164" fontId="19" fillId="26" borderId="19" xfId="0" applyNumberFormat="1" applyFont="1" applyFill="1" applyBorder="1" applyAlignment="1" applyProtection="1">
      <alignment horizontal="left" vertical="top"/>
      <protection locked="0"/>
    </xf>
    <xf numFmtId="3" fontId="22" fillId="24" borderId="11" xfId="0" applyNumberFormat="1" applyFont="1" applyFill="1" applyBorder="1" applyAlignment="1" applyProtection="1">
      <alignment horizontal="center" vertical="top" wrapText="1"/>
      <protection locked="0"/>
    </xf>
    <xf numFmtId="3" fontId="19" fillId="24" borderId="0" xfId="0" applyNumberFormat="1" applyFont="1" applyFill="1" applyBorder="1" applyAlignment="1" applyProtection="1">
      <alignment horizontal="left" vertical="top" wrapText="1"/>
      <protection locked="0"/>
    </xf>
    <xf numFmtId="3" fontId="19" fillId="24" borderId="0" xfId="0" applyNumberFormat="1" applyFont="1" applyFill="1" applyBorder="1" applyAlignment="1" applyProtection="1">
      <alignment horizontal="center" wrapText="1"/>
      <protection locked="0"/>
    </xf>
    <xf numFmtId="3" fontId="19" fillId="24" borderId="0" xfId="0" applyNumberFormat="1" applyFont="1" applyFill="1" applyBorder="1" applyAlignment="1" applyProtection="1">
      <alignment horizontal="center" vertical="top" wrapText="1"/>
      <protection locked="0"/>
    </xf>
    <xf numFmtId="3" fontId="39" fillId="28" borderId="18" xfId="0" applyNumberFormat="1" applyFont="1" applyFill="1" applyBorder="1" applyAlignment="1" applyProtection="1">
      <alignment horizontal="center" vertical="top"/>
      <protection locked="0"/>
    </xf>
    <xf numFmtId="0" fontId="22" fillId="24" borderId="0" xfId="0" applyFont="1" applyFill="1" applyBorder="1" applyAlignment="1" applyProtection="1">
      <alignment horizontal="left" vertical="top" wrapText="1"/>
      <protection locked="0"/>
    </xf>
    <xf numFmtId="3" fontId="41" fillId="0" borderId="0" xfId="0" applyNumberFormat="1" applyFont="1" applyFill="1" applyBorder="1" applyAlignment="1" applyProtection="1">
      <alignment horizontal="left" vertical="top" wrapText="1"/>
      <protection locked="0"/>
    </xf>
    <xf numFmtId="3" fontId="22" fillId="24" borderId="15" xfId="0" applyNumberFormat="1" applyFont="1" applyFill="1" applyBorder="1" applyAlignment="1" applyProtection="1">
      <alignment horizontal="left" vertical="top" wrapText="1"/>
      <protection locked="0"/>
    </xf>
    <xf numFmtId="3" fontId="19" fillId="24" borderId="20" xfId="0" applyNumberFormat="1" applyFont="1" applyFill="1" applyBorder="1" applyAlignment="1" applyProtection="1">
      <alignment horizontal="center" vertical="top" wrapText="1"/>
      <protection locked="0"/>
    </xf>
    <xf numFmtId="3" fontId="19" fillId="24" borderId="11" xfId="0" applyNumberFormat="1" applyFont="1" applyFill="1" applyBorder="1" applyAlignment="1" applyProtection="1">
      <alignment horizontal="center" vertical="top" wrapText="1"/>
      <protection locked="0"/>
    </xf>
    <xf numFmtId="42" fontId="19" fillId="26" borderId="19" xfId="30" applyNumberFormat="1" applyFont="1" applyFill="1" applyBorder="1" applyAlignment="1" applyProtection="1">
      <alignment horizontal="left" vertical="top"/>
      <protection locked="0"/>
    </xf>
    <xf numFmtId="3" fontId="40" fillId="24" borderId="0" xfId="0" applyNumberFormat="1" applyFont="1" applyFill="1" applyBorder="1" applyAlignment="1" applyProtection="1">
      <alignment horizontal="left" vertical="top"/>
      <protection locked="0"/>
    </xf>
    <xf numFmtId="3" fontId="19" fillId="24" borderId="0" xfId="0" applyNumberFormat="1" applyFont="1" applyFill="1" applyBorder="1" applyAlignment="1" applyProtection="1">
      <alignment vertical="top" wrapText="1"/>
      <protection locked="0"/>
    </xf>
    <xf numFmtId="3" fontId="19" fillId="24" borderId="0" xfId="0" applyNumberFormat="1" applyFont="1" applyFill="1" applyBorder="1" applyAlignment="1" applyProtection="1">
      <alignment horizontal="left" vertical="top"/>
      <protection locked="0"/>
    </xf>
    <xf numFmtId="3" fontId="37" fillId="24" borderId="0" xfId="0" applyNumberFormat="1" applyFont="1" applyFill="1" applyBorder="1" applyAlignment="1" applyProtection="1">
      <alignment vertical="top" wrapText="1"/>
      <protection locked="0"/>
    </xf>
    <xf numFmtId="42" fontId="19" fillId="26" borderId="10" xfId="0" applyNumberFormat="1" applyFont="1" applyFill="1" applyBorder="1" applyAlignment="1" applyProtection="1">
      <alignment vertical="top"/>
      <protection locked="0"/>
    </xf>
    <xf numFmtId="164" fontId="19" fillId="24" borderId="0" xfId="0" applyNumberFormat="1" applyFont="1" applyFill="1" applyAlignment="1" applyProtection="1">
      <alignment horizontal="left" vertical="top"/>
      <protection locked="0"/>
    </xf>
    <xf numFmtId="3" fontId="38" fillId="28" borderId="16" xfId="0" applyNumberFormat="1" applyFont="1" applyFill="1" applyBorder="1" applyAlignment="1" applyProtection="1">
      <alignment horizontal="left" vertical="top"/>
      <protection locked="0"/>
    </xf>
    <xf numFmtId="3" fontId="32" fillId="24" borderId="0" xfId="0" applyNumberFormat="1" applyFont="1" applyFill="1" applyAlignment="1" applyProtection="1">
      <alignment vertical="top"/>
      <protection locked="0"/>
    </xf>
    <xf numFmtId="3" fontId="19" fillId="24" borderId="0" xfId="0" applyNumberFormat="1" applyFont="1" applyFill="1" applyBorder="1" applyAlignment="1" applyProtection="1">
      <alignment horizontal="right"/>
      <protection locked="0"/>
    </xf>
    <xf numFmtId="3" fontId="19" fillId="24" borderId="0" xfId="0" applyNumberFormat="1" applyFont="1" applyFill="1" applyBorder="1" applyAlignment="1" applyProtection="1">
      <protection locked="0"/>
    </xf>
    <xf numFmtId="3" fontId="19" fillId="24" borderId="11" xfId="0" applyNumberFormat="1" applyFont="1" applyFill="1" applyBorder="1" applyAlignment="1" applyProtection="1">
      <alignment horizontal="center" vertical="top"/>
      <protection locked="0"/>
    </xf>
    <xf numFmtId="3" fontId="22" fillId="24" borderId="0" xfId="0" applyNumberFormat="1" applyFont="1" applyFill="1" applyAlignment="1" applyProtection="1">
      <alignment horizontal="center" vertical="top" wrapText="1"/>
      <protection locked="0"/>
    </xf>
    <xf numFmtId="3" fontId="19" fillId="24" borderId="21" xfId="0" applyNumberFormat="1" applyFont="1" applyFill="1" applyBorder="1" applyAlignment="1" applyProtection="1">
      <alignment horizontal="fill" vertical="top"/>
      <protection locked="0"/>
    </xf>
    <xf numFmtId="3" fontId="19" fillId="24" borderId="21" xfId="0" applyNumberFormat="1" applyFont="1" applyFill="1" applyBorder="1" applyAlignment="1" applyProtection="1">
      <alignment horizontal="left" vertical="top"/>
      <protection locked="0"/>
    </xf>
    <xf numFmtId="3" fontId="22" fillId="24" borderId="0" xfId="0" applyNumberFormat="1" applyFont="1" applyFill="1" applyAlignment="1" applyProtection="1">
      <alignment horizontal="left" vertical="top"/>
      <protection locked="0"/>
    </xf>
    <xf numFmtId="3" fontId="22" fillId="24" borderId="0" xfId="0" applyNumberFormat="1" applyFont="1" applyFill="1" applyAlignment="1" applyProtection="1">
      <alignment horizontal="center" vertical="top"/>
      <protection locked="0"/>
    </xf>
    <xf numFmtId="3" fontId="19" fillId="24" borderId="21" xfId="0" applyNumberFormat="1" applyFont="1" applyFill="1" applyBorder="1" applyAlignment="1" applyProtection="1">
      <alignment vertical="top"/>
      <protection locked="0"/>
    </xf>
    <xf numFmtId="3" fontId="19" fillId="25" borderId="11" xfId="0" applyNumberFormat="1" applyFont="1" applyFill="1" applyBorder="1" applyAlignment="1" applyProtection="1">
      <alignment horizontal="center" vertical="top"/>
      <protection hidden="1"/>
    </xf>
    <xf numFmtId="3" fontId="22" fillId="25" borderId="11" xfId="0" applyNumberFormat="1" applyFont="1" applyFill="1" applyBorder="1" applyAlignment="1" applyProtection="1">
      <alignment horizontal="left" vertical="top"/>
      <protection hidden="1"/>
    </xf>
    <xf numFmtId="3" fontId="22" fillId="25" borderId="11" xfId="0" applyNumberFormat="1" applyFont="1" applyFill="1" applyBorder="1" applyAlignment="1" applyProtection="1">
      <alignment vertical="top"/>
      <protection hidden="1"/>
    </xf>
    <xf numFmtId="3" fontId="22" fillId="25" borderId="11" xfId="0" applyNumberFormat="1" applyFont="1" applyFill="1" applyBorder="1" applyAlignment="1" applyProtection="1">
      <alignment horizontal="right" vertical="top"/>
      <protection hidden="1"/>
    </xf>
    <xf numFmtId="10" fontId="22" fillId="25" borderId="11" xfId="0" applyNumberFormat="1" applyFont="1" applyFill="1" applyBorder="1" applyAlignment="1" applyProtection="1">
      <alignment horizontal="right" vertical="top"/>
      <protection hidden="1"/>
    </xf>
    <xf numFmtId="3" fontId="37" fillId="24" borderId="0" xfId="0" applyNumberFormat="1" applyFont="1" applyFill="1" applyBorder="1" applyAlignment="1" applyProtection="1">
      <alignment horizontal="left" vertical="top" wrapText="1"/>
      <protection hidden="1"/>
    </xf>
    <xf numFmtId="42" fontId="19" fillId="25" borderId="19" xfId="30" applyNumberFormat="1" applyFont="1" applyFill="1" applyBorder="1" applyAlignment="1" applyProtection="1">
      <alignment horizontal="left" vertical="top"/>
      <protection hidden="1"/>
    </xf>
    <xf numFmtId="0" fontId="21" fillId="25" borderId="11" xfId="0" applyFont="1" applyFill="1" applyBorder="1" applyAlignment="1" applyProtection="1">
      <alignment horizontal="center" wrapText="1"/>
      <protection hidden="1"/>
    </xf>
    <xf numFmtId="164" fontId="19" fillId="26" borderId="11" xfId="0" applyNumberFormat="1" applyFont="1" applyFill="1" applyBorder="1" applyAlignment="1" applyProtection="1">
      <alignment horizontal="left" vertical="top"/>
      <protection locked="0"/>
    </xf>
    <xf numFmtId="10" fontId="19" fillId="25" borderId="11" xfId="0" applyNumberFormat="1" applyFont="1" applyFill="1" applyBorder="1" applyAlignment="1" applyProtection="1">
      <alignment horizontal="right" vertical="top"/>
      <protection hidden="1"/>
    </xf>
    <xf numFmtId="10" fontId="19" fillId="25" borderId="11" xfId="44" applyNumberFormat="1" applyFont="1" applyFill="1" applyBorder="1" applyAlignment="1" applyProtection="1">
      <alignment horizontal="right" vertical="top"/>
      <protection hidden="1"/>
    </xf>
    <xf numFmtId="3" fontId="19" fillId="24" borderId="0" xfId="0" applyNumberFormat="1" applyFont="1" applyFill="1" applyProtection="1">
      <protection locked="0"/>
    </xf>
    <xf numFmtId="0" fontId="22" fillId="24" borderId="11" xfId="0" applyFont="1" applyFill="1" applyBorder="1" applyAlignment="1" applyProtection="1">
      <alignment wrapText="1"/>
      <protection locked="0"/>
    </xf>
    <xf numFmtId="0" fontId="36" fillId="24" borderId="11" xfId="0" applyFont="1" applyFill="1" applyBorder="1" applyAlignment="1" applyProtection="1">
      <alignment horizontal="center" wrapText="1"/>
      <protection locked="0"/>
    </xf>
    <xf numFmtId="0" fontId="20" fillId="24" borderId="0" xfId="0" applyFont="1" applyFill="1" applyBorder="1" applyProtection="1">
      <protection locked="0"/>
    </xf>
    <xf numFmtId="0" fontId="20" fillId="24" borderId="0" xfId="0" applyFont="1" applyFill="1" applyAlignment="1" applyProtection="1">
      <protection locked="0"/>
    </xf>
    <xf numFmtId="0" fontId="21" fillId="24" borderId="0" xfId="0" applyFont="1" applyFill="1" applyBorder="1" applyAlignment="1" applyProtection="1">
      <alignment horizontal="right"/>
      <protection locked="0"/>
    </xf>
    <xf numFmtId="14" fontId="22" fillId="25" borderId="11" xfId="0" applyNumberFormat="1" applyFont="1" applyFill="1" applyBorder="1" applyAlignment="1" applyProtection="1">
      <alignment horizontal="center"/>
      <protection hidden="1"/>
    </xf>
    <xf numFmtId="14" fontId="19" fillId="24" borderId="11" xfId="0" applyNumberFormat="1" applyFont="1" applyFill="1" applyBorder="1" applyAlignment="1" applyProtection="1">
      <alignment horizontal="center" wrapText="1"/>
      <protection hidden="1"/>
    </xf>
    <xf numFmtId="0" fontId="19" fillId="24" borderId="11" xfId="0" applyFont="1" applyFill="1" applyBorder="1" applyAlignment="1" applyProtection="1">
      <alignment horizontal="center" wrapText="1"/>
      <protection hidden="1"/>
    </xf>
    <xf numFmtId="3" fontId="22" fillId="24" borderId="0" xfId="0" applyNumberFormat="1" applyFont="1" applyFill="1" applyAlignment="1" applyProtection="1">
      <alignment horizontal="right" vertical="top"/>
      <protection hidden="1"/>
    </xf>
    <xf numFmtId="3" fontId="19" fillId="29" borderId="11" xfId="0" applyNumberFormat="1" applyFont="1" applyFill="1" applyBorder="1" applyAlignment="1" applyProtection="1">
      <alignment vertical="top"/>
      <protection hidden="1"/>
    </xf>
    <xf numFmtId="3" fontId="19" fillId="24" borderId="0" xfId="0" applyNumberFormat="1" applyFont="1" applyFill="1" applyAlignment="1" applyProtection="1">
      <alignment vertical="top"/>
      <protection hidden="1"/>
    </xf>
    <xf numFmtId="3" fontId="19" fillId="26" borderId="11" xfId="0" applyNumberFormat="1" applyFont="1" applyFill="1" applyBorder="1" applyAlignment="1" applyProtection="1">
      <alignment vertical="top"/>
      <protection hidden="1"/>
    </xf>
    <xf numFmtId="3" fontId="24" fillId="24" borderId="0" xfId="0" applyNumberFormat="1" applyFont="1" applyFill="1" applyAlignment="1" applyProtection="1">
      <alignment vertical="top"/>
      <protection hidden="1"/>
    </xf>
    <xf numFmtId="0" fontId="31" fillId="24" borderId="0" xfId="0" applyFont="1" applyFill="1" applyAlignment="1" applyProtection="1">
      <protection locked="0"/>
    </xf>
    <xf numFmtId="44" fontId="19" fillId="24" borderId="0" xfId="41" applyNumberFormat="1" applyFont="1" applyFill="1" applyBorder="1" applyAlignment="1" applyProtection="1">
      <alignment horizontal="left"/>
      <protection locked="0"/>
    </xf>
    <xf numFmtId="43" fontId="19" fillId="26" borderId="19" xfId="0" applyNumberFormat="1" applyFont="1" applyFill="1" applyBorder="1" applyAlignment="1" applyProtection="1">
      <alignment horizontal="center" wrapText="1"/>
      <protection locked="0"/>
    </xf>
    <xf numFmtId="3" fontId="19" fillId="24" borderId="0" xfId="0" quotePrefix="1" applyNumberFormat="1" applyFont="1" applyFill="1" applyBorder="1" applyAlignment="1" applyProtection="1">
      <alignment horizontal="left" vertical="top"/>
      <protection locked="0"/>
    </xf>
    <xf numFmtId="164" fontId="19" fillId="24" borderId="11" xfId="0" applyNumberFormat="1" applyFont="1" applyFill="1" applyBorder="1" applyAlignment="1" applyProtection="1">
      <alignment horizontal="center" vertical="top" wrapText="1"/>
      <protection locked="0"/>
    </xf>
    <xf numFmtId="164" fontId="19" fillId="24" borderId="11" xfId="0" applyNumberFormat="1" applyFont="1" applyFill="1" applyBorder="1" applyAlignment="1" applyProtection="1">
      <alignment horizontal="center" wrapText="1"/>
      <protection locked="0"/>
    </xf>
    <xf numFmtId="0" fontId="20" fillId="24" borderId="19" xfId="0" applyFont="1" applyFill="1" applyBorder="1" applyAlignment="1" applyProtection="1">
      <alignment horizontal="left"/>
      <protection locked="0" hidden="1"/>
    </xf>
    <xf numFmtId="0" fontId="52" fillId="30" borderId="0" xfId="0" applyFont="1" applyFill="1"/>
    <xf numFmtId="0" fontId="52" fillId="30" borderId="0" xfId="0" applyFont="1" applyFill="1" applyAlignment="1">
      <alignment horizontal="left" vertical="top"/>
    </xf>
    <xf numFmtId="0" fontId="52" fillId="30" borderId="0" xfId="0" applyFont="1" applyFill="1" applyBorder="1" applyAlignment="1">
      <alignment horizontal="left" vertical="top"/>
    </xf>
    <xf numFmtId="0" fontId="53" fillId="30" borderId="0" xfId="0" applyFont="1" applyFill="1" applyBorder="1" applyAlignment="1">
      <alignment horizontal="left" vertical="top"/>
    </xf>
    <xf numFmtId="0" fontId="53" fillId="30" borderId="0" xfId="0" applyFont="1" applyFill="1"/>
    <xf numFmtId="0" fontId="53" fillId="30" borderId="0" xfId="0" applyFont="1" applyFill="1" applyAlignment="1">
      <alignment horizontal="left" vertical="top"/>
    </xf>
    <xf numFmtId="3" fontId="54" fillId="24" borderId="0" xfId="0" applyNumberFormat="1" applyFont="1" applyFill="1" applyProtection="1">
      <protection hidden="1"/>
    </xf>
    <xf numFmtId="0" fontId="52" fillId="30" borderId="0" xfId="0" applyFont="1" applyFill="1" applyProtection="1">
      <protection hidden="1"/>
    </xf>
    <xf numFmtId="0" fontId="52" fillId="30" borderId="0" xfId="0" applyFont="1" applyFill="1" applyAlignment="1" applyProtection="1">
      <alignment horizontal="left" vertical="top"/>
      <protection hidden="1"/>
    </xf>
    <xf numFmtId="0" fontId="52" fillId="30" borderId="0" xfId="0" applyFont="1" applyFill="1" applyBorder="1" applyAlignment="1" applyProtection="1">
      <alignment horizontal="left" vertical="top"/>
      <protection hidden="1"/>
    </xf>
    <xf numFmtId="0" fontId="55" fillId="31" borderId="14" xfId="0" applyFont="1" applyFill="1" applyBorder="1" applyAlignment="1" applyProtection="1">
      <alignment horizontal="left" vertical="top"/>
      <protection hidden="1"/>
    </xf>
    <xf numFmtId="0" fontId="55" fillId="30" borderId="0" xfId="0" applyFont="1" applyFill="1" applyBorder="1" applyAlignment="1" applyProtection="1">
      <alignment horizontal="left" vertical="top"/>
      <protection hidden="1"/>
    </xf>
    <xf numFmtId="0" fontId="55" fillId="31" borderId="14" xfId="0" applyFont="1" applyFill="1" applyBorder="1" applyAlignment="1" applyProtection="1">
      <alignment horizontal="left"/>
      <protection hidden="1"/>
    </xf>
    <xf numFmtId="0" fontId="55" fillId="31" borderId="14" xfId="0" applyFont="1" applyFill="1" applyBorder="1" applyAlignment="1" applyProtection="1">
      <alignment horizontal="center"/>
      <protection hidden="1"/>
    </xf>
    <xf numFmtId="0" fontId="55" fillId="30" borderId="0" xfId="0" applyFont="1" applyFill="1" applyProtection="1">
      <protection hidden="1"/>
    </xf>
    <xf numFmtId="0" fontId="52" fillId="30" borderId="0" xfId="0" applyFont="1" applyFill="1" applyBorder="1" applyAlignment="1" applyProtection="1">
      <alignment horizontal="left"/>
      <protection hidden="1"/>
    </xf>
    <xf numFmtId="0" fontId="52" fillId="30" borderId="0" xfId="0" applyFont="1" applyFill="1" applyBorder="1" applyAlignment="1" applyProtection="1">
      <alignment horizontal="center"/>
      <protection hidden="1"/>
    </xf>
    <xf numFmtId="0" fontId="52" fillId="31" borderId="0" xfId="0" applyFont="1" applyFill="1" applyAlignment="1" applyProtection="1">
      <alignment horizontal="left" vertical="top"/>
      <protection hidden="1"/>
    </xf>
    <xf numFmtId="0" fontId="52" fillId="31" borderId="0" xfId="0" applyFont="1" applyFill="1" applyProtection="1">
      <protection hidden="1"/>
    </xf>
    <xf numFmtId="0" fontId="52" fillId="31" borderId="0" xfId="0" applyFont="1" applyFill="1" applyAlignment="1" applyProtection="1">
      <alignment horizontal="left" vertical="top" indent="1"/>
      <protection hidden="1"/>
    </xf>
    <xf numFmtId="3" fontId="52" fillId="31" borderId="0" xfId="0" applyNumberFormat="1" applyFont="1" applyFill="1" applyProtection="1">
      <protection hidden="1"/>
    </xf>
    <xf numFmtId="10" fontId="52" fillId="31" borderId="0" xfId="0" applyNumberFormat="1" applyFont="1" applyFill="1" applyProtection="1">
      <protection hidden="1"/>
    </xf>
    <xf numFmtId="0" fontId="52" fillId="30" borderId="0" xfId="0" applyFont="1" applyFill="1" applyAlignment="1" applyProtection="1">
      <alignment horizontal="left" vertical="top" indent="1"/>
      <protection hidden="1"/>
    </xf>
    <xf numFmtId="0" fontId="52" fillId="30" borderId="0" xfId="0" applyFont="1" applyFill="1" applyAlignment="1" applyProtection="1">
      <alignment horizontal="left" indent="1"/>
      <protection hidden="1"/>
    </xf>
    <xf numFmtId="0" fontId="52" fillId="31" borderId="0" xfId="0" applyFont="1" applyFill="1" applyAlignment="1" applyProtection="1">
      <alignment horizontal="left"/>
      <protection hidden="1"/>
    </xf>
    <xf numFmtId="0" fontId="19" fillId="30" borderId="0" xfId="0" applyFont="1" applyFill="1"/>
    <xf numFmtId="0" fontId="33" fillId="30" borderId="0" xfId="0" applyFont="1" applyFill="1"/>
    <xf numFmtId="0" fontId="45" fillId="30" borderId="0" xfId="0" applyFont="1" applyFill="1"/>
    <xf numFmtId="0" fontId="45" fillId="24" borderId="11" xfId="0" applyFont="1" applyFill="1" applyBorder="1" applyAlignment="1">
      <alignment vertical="top" wrapText="1"/>
    </xf>
    <xf numFmtId="0" fontId="45" fillId="24" borderId="10" xfId="0" applyFont="1" applyFill="1" applyBorder="1" applyAlignment="1">
      <alignment vertical="top" wrapText="1"/>
    </xf>
    <xf numFmtId="0" fontId="45" fillId="24" borderId="0" xfId="0" applyFont="1" applyFill="1" applyAlignment="1">
      <alignment horizontal="left" vertical="top" wrapText="1"/>
    </xf>
    <xf numFmtId="0" fontId="45" fillId="24" borderId="0" xfId="0" quotePrefix="1" applyFont="1" applyFill="1" applyAlignment="1">
      <alignment vertical="top" wrapText="1"/>
    </xf>
    <xf numFmtId="0" fontId="45" fillId="24" borderId="0" xfId="0" applyFont="1" applyFill="1" applyAlignment="1">
      <alignment vertical="top" wrapText="1"/>
    </xf>
    <xf numFmtId="0" fontId="45" fillId="30" borderId="0" xfId="0" applyFont="1" applyFill="1" applyAlignment="1">
      <alignment vertical="top" wrapText="1"/>
    </xf>
    <xf numFmtId="0" fontId="48" fillId="24" borderId="0" xfId="0" applyFont="1" applyFill="1"/>
    <xf numFmtId="0" fontId="33" fillId="24" borderId="0" xfId="0" applyFont="1" applyFill="1" applyBorder="1" applyAlignment="1">
      <alignment vertical="center"/>
    </xf>
    <xf numFmtId="0" fontId="19" fillId="24" borderId="19" xfId="0" applyFont="1" applyFill="1" applyBorder="1" applyAlignment="1">
      <alignment horizontal="left"/>
    </xf>
    <xf numFmtId="0" fontId="19" fillId="24" borderId="11" xfId="0" applyFont="1" applyFill="1" applyBorder="1" applyAlignment="1">
      <alignment horizontal="left"/>
    </xf>
    <xf numFmtId="0" fontId="19" fillId="0" borderId="11" xfId="0" applyFont="1" applyFill="1" applyBorder="1" applyAlignment="1">
      <alignment horizontal="left"/>
    </xf>
    <xf numFmtId="0" fontId="19" fillId="24" borderId="0" xfId="0" applyFont="1" applyFill="1" applyAlignment="1">
      <alignment horizontal="left"/>
    </xf>
    <xf numFmtId="1" fontId="19" fillId="26" borderId="11" xfId="0" applyNumberFormat="1" applyFont="1" applyFill="1" applyBorder="1" applyAlignment="1" applyProtection="1">
      <alignment horizontal="left" vertical="top" wrapText="1"/>
      <protection locked="0"/>
    </xf>
    <xf numFmtId="170" fontId="19" fillId="26" borderId="11" xfId="0" applyNumberFormat="1" applyFont="1" applyFill="1" applyBorder="1" applyAlignment="1" applyProtection="1">
      <alignment horizontal="left" vertical="top" wrapText="1"/>
      <protection locked="0"/>
    </xf>
    <xf numFmtId="41" fontId="19" fillId="25" borderId="11" xfId="0" applyNumberFormat="1" applyFont="1" applyFill="1" applyBorder="1" applyAlignment="1" applyProtection="1">
      <alignment horizontal="left" vertical="top"/>
      <protection hidden="1"/>
    </xf>
    <xf numFmtId="41" fontId="19" fillId="26" borderId="11" xfId="0" applyNumberFormat="1" applyFont="1" applyFill="1" applyBorder="1" applyAlignment="1" applyProtection="1">
      <alignment horizontal="left" vertical="top"/>
      <protection locked="0"/>
    </xf>
    <xf numFmtId="41" fontId="19" fillId="25" borderId="19" xfId="30" applyNumberFormat="1" applyFont="1" applyFill="1" applyBorder="1" applyAlignment="1" applyProtection="1">
      <alignment horizontal="left" vertical="top"/>
      <protection hidden="1"/>
    </xf>
    <xf numFmtId="44" fontId="20" fillId="25" borderId="19" xfId="0" applyNumberFormat="1" applyFont="1" applyFill="1" applyBorder="1" applyProtection="1">
      <protection hidden="1"/>
    </xf>
    <xf numFmtId="44" fontId="20" fillId="25" borderId="11" xfId="0" applyNumberFormat="1" applyFont="1" applyFill="1" applyBorder="1" applyProtection="1">
      <protection hidden="1"/>
    </xf>
    <xf numFmtId="41" fontId="52" fillId="31" borderId="0" xfId="0" applyNumberFormat="1" applyFont="1" applyFill="1" applyProtection="1">
      <protection hidden="1"/>
    </xf>
    <xf numFmtId="41" fontId="52" fillId="30" borderId="0" xfId="0" applyNumberFormat="1" applyFont="1" applyFill="1" applyProtection="1">
      <protection hidden="1"/>
    </xf>
    <xf numFmtId="41" fontId="52" fillId="31" borderId="0" xfId="28" applyNumberFormat="1" applyFont="1" applyFill="1" applyProtection="1">
      <protection hidden="1"/>
    </xf>
    <xf numFmtId="42" fontId="52" fillId="31" borderId="0" xfId="0" applyNumberFormat="1" applyFont="1" applyFill="1" applyProtection="1">
      <protection hidden="1"/>
    </xf>
    <xf numFmtId="3" fontId="19" fillId="24" borderId="11" xfId="0" applyNumberFormat="1" applyFont="1" applyFill="1" applyBorder="1" applyAlignment="1" applyProtection="1">
      <alignment horizontal="center" vertical="center" wrapText="1"/>
      <protection locked="0"/>
    </xf>
    <xf numFmtId="164" fontId="19" fillId="30" borderId="0" xfId="0" applyNumberFormat="1" applyFont="1" applyFill="1" applyBorder="1" applyAlignment="1" applyProtection="1">
      <alignment vertical="top"/>
      <protection hidden="1"/>
    </xf>
    <xf numFmtId="10" fontId="19" fillId="30" borderId="0" xfId="44" applyNumberFormat="1" applyFont="1" applyFill="1" applyBorder="1" applyAlignment="1" applyProtection="1">
      <alignment horizontal="right" vertical="top"/>
      <protection hidden="1"/>
    </xf>
    <xf numFmtId="10" fontId="19" fillId="32" borderId="11" xfId="45" applyNumberFormat="1" applyFont="1" applyFill="1" applyBorder="1" applyAlignment="1" applyProtection="1">
      <alignment horizontal="right"/>
      <protection hidden="1"/>
    </xf>
    <xf numFmtId="164" fontId="19" fillId="25" borderId="11" xfId="0" applyNumberFormat="1" applyFont="1" applyFill="1" applyBorder="1" applyAlignment="1" applyProtection="1">
      <alignment horizontal="right"/>
      <protection hidden="1"/>
    </xf>
    <xf numFmtId="10" fontId="52" fillId="31" borderId="0" xfId="45" applyNumberFormat="1" applyFont="1" applyFill="1" applyAlignment="1" applyProtection="1">
      <alignment horizontal="right"/>
      <protection hidden="1"/>
    </xf>
    <xf numFmtId="0" fontId="52" fillId="31" borderId="0" xfId="0" applyFont="1" applyFill="1" applyAlignment="1" applyProtection="1">
      <alignment horizontal="right"/>
      <protection hidden="1"/>
    </xf>
    <xf numFmtId="41" fontId="19" fillId="33" borderId="11" xfId="0" applyNumberFormat="1" applyFont="1" applyFill="1" applyBorder="1" applyAlignment="1" applyProtection="1">
      <alignment horizontal="left" vertical="top"/>
      <protection hidden="1"/>
    </xf>
    <xf numFmtId="0" fontId="20" fillId="30" borderId="0" xfId="0" applyFont="1" applyFill="1" applyBorder="1" applyProtection="1">
      <protection locked="0"/>
    </xf>
    <xf numFmtId="3" fontId="22" fillId="27" borderId="22" xfId="0" quotePrefix="1" applyNumberFormat="1" applyFont="1" applyFill="1" applyBorder="1" applyAlignment="1" applyProtection="1">
      <alignment horizontal="left" vertical="top"/>
      <protection locked="0"/>
    </xf>
    <xf numFmtId="0" fontId="56" fillId="30" borderId="0" xfId="0" applyFont="1" applyFill="1" applyProtection="1">
      <protection hidden="1"/>
    </xf>
    <xf numFmtId="0" fontId="57" fillId="30" borderId="0" xfId="0" applyFont="1" applyFill="1" applyAlignment="1" applyProtection="1">
      <alignment horizontal="center"/>
      <protection hidden="1"/>
    </xf>
    <xf numFmtId="0" fontId="57" fillId="30" borderId="0" xfId="0" applyFont="1" applyFill="1" applyProtection="1">
      <protection hidden="1"/>
    </xf>
    <xf numFmtId="43" fontId="56" fillId="30" borderId="0" xfId="0" applyNumberFormat="1" applyFont="1" applyFill="1" applyProtection="1">
      <protection hidden="1"/>
    </xf>
    <xf numFmtId="166" fontId="56" fillId="30" borderId="0" xfId="0" applyNumberFormat="1" applyFont="1" applyFill="1" applyProtection="1">
      <protection hidden="1"/>
    </xf>
    <xf numFmtId="0" fontId="56" fillId="30" borderId="0" xfId="0" applyFont="1" applyFill="1"/>
    <xf numFmtId="0" fontId="54" fillId="24" borderId="0" xfId="0" applyFont="1" applyFill="1" applyBorder="1" applyProtection="1">
      <protection hidden="1"/>
    </xf>
    <xf numFmtId="0" fontId="54" fillId="24" borderId="0" xfId="0" applyFont="1" applyFill="1" applyBorder="1" applyAlignment="1" applyProtection="1">
      <alignment horizontal="left"/>
      <protection hidden="1"/>
    </xf>
    <xf numFmtId="49" fontId="54" fillId="24" borderId="0" xfId="0" applyNumberFormat="1" applyFont="1" applyFill="1" applyBorder="1" applyProtection="1">
      <protection hidden="1"/>
    </xf>
    <xf numFmtId="0" fontId="58" fillId="24" borderId="0" xfId="0" applyFont="1" applyFill="1" applyBorder="1" applyProtection="1">
      <protection hidden="1"/>
    </xf>
    <xf numFmtId="0" fontId="54" fillId="30" borderId="0" xfId="0" applyFont="1" applyFill="1" applyBorder="1"/>
    <xf numFmtId="0" fontId="54" fillId="24" borderId="0" xfId="0" quotePrefix="1" applyFont="1" applyFill="1" applyBorder="1" applyProtection="1">
      <protection hidden="1"/>
    </xf>
    <xf numFmtId="14" fontId="54" fillId="24" borderId="0" xfId="0" applyNumberFormat="1" applyFont="1" applyFill="1" applyBorder="1" applyAlignment="1" applyProtection="1">
      <alignment horizontal="center" vertical="top"/>
      <protection hidden="1"/>
    </xf>
    <xf numFmtId="0" fontId="54" fillId="24" borderId="0" xfId="0" applyFont="1" applyFill="1" applyBorder="1" applyAlignment="1" applyProtection="1">
      <alignment horizontal="right"/>
      <protection hidden="1"/>
    </xf>
    <xf numFmtId="169" fontId="54" fillId="24" borderId="0" xfId="0" applyNumberFormat="1" applyFont="1" applyFill="1" applyBorder="1" applyProtection="1">
      <protection hidden="1"/>
    </xf>
    <xf numFmtId="9" fontId="54" fillId="24" borderId="0" xfId="44" applyFont="1" applyFill="1" applyBorder="1" applyProtection="1">
      <protection hidden="1"/>
    </xf>
    <xf numFmtId="168" fontId="54" fillId="24" borderId="0" xfId="0" applyNumberFormat="1" applyFont="1" applyFill="1" applyBorder="1" applyProtection="1">
      <protection hidden="1"/>
    </xf>
    <xf numFmtId="9" fontId="54" fillId="24" borderId="0" xfId="44" applyFont="1" applyFill="1" applyBorder="1" applyAlignment="1" applyProtection="1">
      <alignment horizontal="right"/>
      <protection hidden="1"/>
    </xf>
    <xf numFmtId="0" fontId="37" fillId="24" borderId="0" xfId="0" applyFont="1" applyFill="1" applyAlignment="1" applyProtection="1">
      <alignment horizontal="left" wrapText="1"/>
      <protection locked="0"/>
    </xf>
    <xf numFmtId="3" fontId="0" fillId="26" borderId="11" xfId="0" applyNumberFormat="1" applyFont="1" applyFill="1" applyBorder="1" applyAlignment="1" applyProtection="1">
      <alignment vertical="top" wrapText="1"/>
      <protection locked="0"/>
    </xf>
    <xf numFmtId="42" fontId="20" fillId="26" borderId="11" xfId="0" applyNumberFormat="1" applyFont="1" applyFill="1" applyBorder="1" applyProtection="1">
      <protection locked="0"/>
    </xf>
    <xf numFmtId="43" fontId="20" fillId="25" borderId="19" xfId="0" applyNumberFormat="1" applyFont="1" applyFill="1" applyBorder="1" applyProtection="1">
      <protection hidden="1"/>
    </xf>
    <xf numFmtId="0" fontId="20" fillId="30" borderId="0" xfId="0" applyFont="1" applyFill="1" applyBorder="1" applyAlignment="1" applyProtection="1">
      <alignment horizontal="left"/>
      <protection locked="0" hidden="1"/>
    </xf>
    <xf numFmtId="44" fontId="19" fillId="30" borderId="0" xfId="0" applyNumberFormat="1" applyFont="1" applyFill="1" applyBorder="1" applyAlignment="1" applyProtection="1">
      <alignment horizontal="center" wrapText="1"/>
      <protection locked="0"/>
    </xf>
    <xf numFmtId="167" fontId="20" fillId="25" borderId="11" xfId="0" applyNumberFormat="1" applyFont="1" applyFill="1" applyBorder="1" applyProtection="1">
      <protection hidden="1"/>
    </xf>
    <xf numFmtId="3" fontId="0" fillId="26" borderId="11" xfId="0" applyNumberFormat="1" applyFont="1" applyFill="1" applyBorder="1" applyAlignment="1" applyProtection="1">
      <alignment vertical="top"/>
      <protection locked="0"/>
    </xf>
    <xf numFmtId="170" fontId="19" fillId="26" borderId="11" xfId="0" applyNumberFormat="1" applyFont="1" applyFill="1" applyBorder="1" applyAlignment="1" applyProtection="1">
      <alignment horizontal="left" vertical="top" wrapText="1"/>
      <protection hidden="1"/>
    </xf>
    <xf numFmtId="0" fontId="49" fillId="34" borderId="0" xfId="0" applyFont="1" applyFill="1" applyAlignment="1" applyProtection="1">
      <alignment horizontal="left" vertical="top"/>
      <protection hidden="1"/>
    </xf>
    <xf numFmtId="0" fontId="49" fillId="34" borderId="0" xfId="0" applyFont="1" applyFill="1" applyAlignment="1" applyProtection="1">
      <alignment horizontal="left"/>
      <protection hidden="1"/>
    </xf>
    <xf numFmtId="0" fontId="49" fillId="34" borderId="0" xfId="0" applyFont="1" applyFill="1" applyAlignment="1" applyProtection="1">
      <alignment horizontal="center"/>
      <protection hidden="1"/>
    </xf>
    <xf numFmtId="0" fontId="59" fillId="34" borderId="0" xfId="0" applyFont="1" applyFill="1" applyProtection="1">
      <protection hidden="1"/>
    </xf>
    <xf numFmtId="0" fontId="49" fillId="34" borderId="0" xfId="0" applyFont="1" applyFill="1" applyProtection="1">
      <protection hidden="1"/>
    </xf>
    <xf numFmtId="0" fontId="49" fillId="35" borderId="0" xfId="0" applyFont="1" applyFill="1" applyAlignment="1" applyProtection="1">
      <alignment horizontal="left" vertical="top"/>
      <protection hidden="1"/>
    </xf>
    <xf numFmtId="0" fontId="49" fillId="35" borderId="0" xfId="0" applyFont="1" applyFill="1" applyProtection="1">
      <protection hidden="1"/>
    </xf>
    <xf numFmtId="41" fontId="49" fillId="34" borderId="0" xfId="0" applyNumberFormat="1" applyFont="1" applyFill="1" applyAlignment="1" applyProtection="1">
      <alignment horizontal="right"/>
      <protection hidden="1"/>
    </xf>
    <xf numFmtId="41" fontId="49" fillId="34" borderId="0" xfId="0" applyNumberFormat="1" applyFont="1" applyFill="1" applyAlignment="1" applyProtection="1">
      <alignment horizontal="center"/>
      <protection hidden="1"/>
    </xf>
    <xf numFmtId="0" fontId="50" fillId="34" borderId="0" xfId="0" applyFont="1" applyFill="1" applyAlignment="1" applyProtection="1">
      <alignment horizontal="left" vertical="top"/>
      <protection hidden="1"/>
    </xf>
    <xf numFmtId="0" fontId="51" fillId="34" borderId="0" xfId="0" applyFont="1" applyFill="1" applyAlignment="1" applyProtection="1">
      <alignment horizontal="left" vertical="top"/>
      <protection hidden="1"/>
    </xf>
    <xf numFmtId="0" fontId="51" fillId="34" borderId="0" xfId="0" applyFont="1" applyFill="1" applyProtection="1">
      <protection hidden="1"/>
    </xf>
    <xf numFmtId="14" fontId="49" fillId="34" borderId="0" xfId="0" applyNumberFormat="1" applyFont="1" applyFill="1" applyAlignment="1" applyProtection="1">
      <alignment horizontal="left" vertical="top"/>
      <protection hidden="1"/>
    </xf>
    <xf numFmtId="0" fontId="60" fillId="34" borderId="0" xfId="0" applyFont="1" applyFill="1" applyAlignment="1" applyProtection="1">
      <alignment horizontal="left" vertical="top"/>
      <protection locked="0"/>
    </xf>
    <xf numFmtId="0" fontId="61" fillId="34" borderId="0" xfId="0" applyFont="1" applyFill="1" applyAlignment="1" applyProtection="1">
      <alignment horizontal="left" vertical="top"/>
      <protection locked="0"/>
    </xf>
    <xf numFmtId="0" fontId="61" fillId="34" borderId="0" xfId="0" applyFont="1" applyFill="1" applyProtection="1">
      <protection locked="0"/>
    </xf>
    <xf numFmtId="0" fontId="59" fillId="34" borderId="0" xfId="0" applyFont="1" applyFill="1" applyProtection="1">
      <protection locked="0"/>
    </xf>
    <xf numFmtId="0" fontId="59" fillId="34" borderId="0" xfId="0" applyFont="1" applyFill="1"/>
    <xf numFmtId="0" fontId="61" fillId="34" borderId="0" xfId="0" applyFont="1" applyFill="1"/>
    <xf numFmtId="14" fontId="54" fillId="24" borderId="0" xfId="0" applyNumberFormat="1" applyFont="1" applyFill="1" applyBorder="1" applyAlignment="1" applyProtection="1">
      <alignment horizontal="left"/>
      <protection hidden="1"/>
    </xf>
    <xf numFmtId="42" fontId="1" fillId="26" borderId="19" xfId="30" applyNumberFormat="1" applyFont="1" applyFill="1" applyBorder="1" applyAlignment="1" applyProtection="1">
      <alignment horizontal="left" vertical="top"/>
      <protection locked="0"/>
    </xf>
    <xf numFmtId="41" fontId="1" fillId="26" borderId="11" xfId="0" applyNumberFormat="1" applyFont="1" applyFill="1" applyBorder="1" applyAlignment="1" applyProtection="1">
      <alignment horizontal="left" vertical="top"/>
      <protection locked="0"/>
    </xf>
    <xf numFmtId="44" fontId="1" fillId="26" borderId="19" xfId="0" applyNumberFormat="1" applyFont="1" applyFill="1" applyBorder="1" applyAlignment="1" applyProtection="1">
      <alignment horizontal="center" wrapText="1"/>
      <protection locked="0"/>
    </xf>
    <xf numFmtId="41" fontId="1" fillId="26" borderId="23" xfId="0" applyNumberFormat="1" applyFont="1" applyFill="1" applyBorder="1" applyAlignment="1" applyProtection="1">
      <alignment horizontal="center" wrapText="1"/>
      <protection locked="0"/>
    </xf>
    <xf numFmtId="43" fontId="1" fillId="26" borderId="19" xfId="0" applyNumberFormat="1" applyFont="1" applyFill="1" applyBorder="1" applyAlignment="1" applyProtection="1">
      <alignment horizontal="center" wrapText="1"/>
      <protection locked="0"/>
    </xf>
    <xf numFmtId="1" fontId="52" fillId="31" borderId="0" xfId="0" applyNumberFormat="1" applyFont="1" applyFill="1" applyProtection="1">
      <protection hidden="1"/>
    </xf>
    <xf numFmtId="3" fontId="33" fillId="24" borderId="0" xfId="0" applyNumberFormat="1" applyFont="1" applyFill="1" applyAlignment="1">
      <alignment horizontal="center"/>
    </xf>
    <xf numFmtId="0" fontId="33" fillId="24" borderId="0" xfId="0" applyFont="1" applyFill="1" applyAlignment="1">
      <alignment horizontal="center"/>
    </xf>
    <xf numFmtId="0" fontId="33" fillId="24" borderId="0" xfId="0" applyFont="1" applyFill="1" applyBorder="1" applyAlignment="1">
      <alignment horizontal="center" vertical="center"/>
    </xf>
    <xf numFmtId="0" fontId="45" fillId="24" borderId="0" xfId="0" quotePrefix="1" applyFont="1" applyFill="1" applyAlignment="1">
      <alignment horizontal="left" vertical="top" wrapText="1"/>
    </xf>
    <xf numFmtId="0" fontId="47" fillId="24" borderId="0" xfId="0" applyFont="1" applyFill="1" applyAlignment="1">
      <alignment horizontal="left" vertical="top" wrapText="1"/>
    </xf>
    <xf numFmtId="0" fontId="46" fillId="24" borderId="0" xfId="0" quotePrefix="1" applyFont="1" applyFill="1" applyAlignment="1">
      <alignment horizontal="left" vertical="top" wrapText="1"/>
    </xf>
    <xf numFmtId="0" fontId="45" fillId="24" borderId="0" xfId="0" applyFont="1" applyFill="1" applyAlignment="1">
      <alignment horizontal="left" vertical="top" wrapText="1"/>
    </xf>
    <xf numFmtId="0" fontId="44" fillId="28" borderId="16" xfId="0" quotePrefix="1" applyFont="1" applyFill="1" applyBorder="1" applyAlignment="1">
      <alignment horizontal="left" vertical="top" wrapText="1"/>
    </xf>
    <xf numFmtId="0" fontId="44" fillId="28" borderId="18" xfId="0" applyFont="1" applyFill="1" applyBorder="1" applyAlignment="1">
      <alignment horizontal="left" vertical="top" wrapText="1"/>
    </xf>
    <xf numFmtId="0" fontId="45" fillId="27" borderId="22" xfId="0" applyFont="1" applyFill="1" applyBorder="1" applyAlignment="1">
      <alignment horizontal="left" vertical="top" wrapText="1"/>
    </xf>
    <xf numFmtId="0" fontId="45" fillId="27" borderId="15" xfId="0" applyFont="1" applyFill="1" applyBorder="1" applyAlignment="1">
      <alignment horizontal="left" vertical="top" wrapText="1"/>
    </xf>
    <xf numFmtId="0" fontId="46" fillId="24" borderId="0" xfId="0" applyFont="1" applyFill="1" applyAlignment="1">
      <alignment horizontal="justify" vertical="top" wrapText="1"/>
    </xf>
    <xf numFmtId="0" fontId="45" fillId="24" borderId="0" xfId="0" applyFont="1" applyFill="1" applyAlignment="1">
      <alignment horizontal="justify" vertical="top" wrapText="1"/>
    </xf>
    <xf numFmtId="0" fontId="44" fillId="28" borderId="16" xfId="0" applyFont="1" applyFill="1" applyBorder="1" applyAlignment="1">
      <alignment horizontal="left"/>
    </xf>
    <xf numFmtId="0" fontId="44" fillId="28" borderId="18" xfId="0" applyFont="1" applyFill="1" applyBorder="1" applyAlignment="1">
      <alignment horizontal="left"/>
    </xf>
    <xf numFmtId="165" fontId="0" fillId="26" borderId="20" xfId="0" applyNumberFormat="1" applyFont="1" applyFill="1" applyBorder="1" applyAlignment="1" applyProtection="1">
      <alignment horizontal="left" vertical="top" wrapText="1"/>
      <protection locked="0"/>
    </xf>
    <xf numFmtId="165" fontId="19" fillId="26" borderId="31" xfId="0" applyNumberFormat="1" applyFont="1" applyFill="1" applyBorder="1" applyAlignment="1" applyProtection="1">
      <alignment horizontal="left" vertical="top" wrapText="1"/>
      <protection locked="0"/>
    </xf>
    <xf numFmtId="165" fontId="19" fillId="26" borderId="32" xfId="0" applyNumberFormat="1" applyFont="1" applyFill="1" applyBorder="1" applyAlignment="1" applyProtection="1">
      <alignment horizontal="left" vertical="top" wrapText="1"/>
      <protection locked="0"/>
    </xf>
    <xf numFmtId="3" fontId="0" fillId="24" borderId="0" xfId="0" applyNumberFormat="1" applyFill="1" applyAlignment="1" applyProtection="1">
      <alignment horizontal="left" vertical="top" wrapText="1"/>
      <protection locked="0"/>
    </xf>
    <xf numFmtId="3" fontId="19" fillId="24" borderId="0" xfId="0" applyNumberFormat="1" applyFont="1" applyFill="1" applyAlignment="1" applyProtection="1">
      <alignment horizontal="left" vertical="top" wrapText="1"/>
      <protection locked="0"/>
    </xf>
    <xf numFmtId="3" fontId="22" fillId="27" borderId="22" xfId="0" quotePrefix="1" applyNumberFormat="1" applyFont="1" applyFill="1" applyBorder="1" applyAlignment="1" applyProtection="1">
      <alignment horizontal="left" vertical="top" wrapText="1"/>
      <protection locked="0"/>
    </xf>
    <xf numFmtId="3" fontId="22" fillId="27" borderId="14" xfId="0" applyNumberFormat="1" applyFont="1" applyFill="1" applyBorder="1" applyAlignment="1" applyProtection="1">
      <alignment horizontal="left" vertical="top" wrapText="1"/>
      <protection locked="0"/>
    </xf>
    <xf numFmtId="3" fontId="22" fillId="27" borderId="15" xfId="0" applyNumberFormat="1" applyFont="1" applyFill="1" applyBorder="1" applyAlignment="1" applyProtection="1">
      <alignment horizontal="left" vertical="top" wrapText="1"/>
      <protection locked="0"/>
    </xf>
    <xf numFmtId="3" fontId="34" fillId="24" borderId="0" xfId="0" applyNumberFormat="1" applyFont="1" applyFill="1" applyBorder="1" applyAlignment="1" applyProtection="1">
      <alignment horizontal="left" vertical="top" wrapText="1"/>
      <protection locked="0"/>
    </xf>
    <xf numFmtId="3" fontId="22" fillId="27" borderId="19" xfId="0" applyNumberFormat="1" applyFont="1" applyFill="1" applyBorder="1" applyAlignment="1" applyProtection="1">
      <alignment horizontal="left" vertical="top" wrapText="1"/>
      <protection locked="0"/>
    </xf>
    <xf numFmtId="3" fontId="24" fillId="24" borderId="0" xfId="0" quotePrefix="1" applyNumberFormat="1" applyFont="1" applyFill="1" applyBorder="1" applyAlignment="1" applyProtection="1">
      <alignment horizontal="center" vertical="top"/>
      <protection hidden="1"/>
    </xf>
    <xf numFmtId="3" fontId="38" fillId="28" borderId="27" xfId="0" quotePrefix="1" applyNumberFormat="1" applyFont="1" applyFill="1" applyBorder="1" applyAlignment="1" applyProtection="1">
      <alignment horizontal="left" vertical="top"/>
      <protection hidden="1"/>
    </xf>
    <xf numFmtId="3" fontId="22" fillId="27" borderId="19" xfId="0" applyNumberFormat="1" applyFont="1" applyFill="1" applyBorder="1" applyAlignment="1" applyProtection="1">
      <alignment horizontal="left" vertical="top"/>
      <protection locked="0"/>
    </xf>
    <xf numFmtId="0" fontId="24" fillId="24" borderId="0" xfId="0" applyNumberFormat="1" applyFont="1" applyFill="1" applyBorder="1" applyAlignment="1" applyProtection="1">
      <alignment horizontal="center" vertical="top"/>
      <protection hidden="1"/>
    </xf>
    <xf numFmtId="0" fontId="24" fillId="24" borderId="21" xfId="0" applyNumberFormat="1" applyFont="1" applyFill="1" applyBorder="1" applyAlignment="1" applyProtection="1">
      <alignment horizontal="center" vertical="top"/>
      <protection hidden="1"/>
    </xf>
    <xf numFmtId="3" fontId="22" fillId="27" borderId="22" xfId="0" applyNumberFormat="1" applyFont="1" applyFill="1" applyBorder="1" applyAlignment="1" applyProtection="1">
      <alignment horizontal="left" vertical="top" wrapText="1"/>
      <protection locked="0"/>
    </xf>
    <xf numFmtId="3" fontId="19" fillId="24" borderId="0" xfId="0" applyNumberFormat="1" applyFont="1" applyFill="1" applyBorder="1" applyAlignment="1" applyProtection="1">
      <alignment horizontal="left" wrapText="1"/>
      <protection locked="0"/>
    </xf>
    <xf numFmtId="3" fontId="22" fillId="27" borderId="28" xfId="0" applyNumberFormat="1" applyFont="1" applyFill="1" applyBorder="1" applyAlignment="1" applyProtection="1">
      <alignment horizontal="left" vertical="top" wrapText="1"/>
      <protection locked="0"/>
    </xf>
    <xf numFmtId="3" fontId="22" fillId="27" borderId="29" xfId="0" applyNumberFormat="1" applyFont="1" applyFill="1" applyBorder="1" applyAlignment="1" applyProtection="1">
      <alignment horizontal="left" vertical="top" wrapText="1"/>
      <protection locked="0"/>
    </xf>
    <xf numFmtId="3" fontId="22" fillId="27" borderId="30" xfId="0" applyNumberFormat="1" applyFont="1" applyFill="1" applyBorder="1" applyAlignment="1" applyProtection="1">
      <alignment horizontal="left" vertical="top" wrapText="1"/>
      <protection locked="0"/>
    </xf>
    <xf numFmtId="164" fontId="19" fillId="25" borderId="11" xfId="0" applyNumberFormat="1" applyFont="1" applyFill="1" applyBorder="1" applyAlignment="1" applyProtection="1">
      <alignment horizontal="left" vertical="top"/>
      <protection hidden="1"/>
    </xf>
    <xf numFmtId="3" fontId="22" fillId="27" borderId="24" xfId="0" applyNumberFormat="1" applyFont="1" applyFill="1" applyBorder="1" applyAlignment="1" applyProtection="1">
      <alignment horizontal="left" vertical="top" wrapText="1"/>
      <protection locked="0"/>
    </xf>
    <xf numFmtId="3" fontId="22" fillId="27" borderId="25" xfId="0" applyNumberFormat="1" applyFont="1" applyFill="1" applyBorder="1" applyAlignment="1" applyProtection="1">
      <alignment horizontal="left" vertical="top" wrapText="1"/>
      <protection locked="0"/>
    </xf>
    <xf numFmtId="3" fontId="22" fillId="27" borderId="26" xfId="0" applyNumberFormat="1" applyFont="1" applyFill="1" applyBorder="1" applyAlignment="1" applyProtection="1">
      <alignment horizontal="left" vertical="top" wrapText="1"/>
      <protection locked="0"/>
    </xf>
    <xf numFmtId="3" fontId="36" fillId="24" borderId="11" xfId="0" applyNumberFormat="1" applyFont="1" applyFill="1" applyBorder="1" applyAlignment="1" applyProtection="1">
      <alignment horizontal="left" vertical="top" wrapText="1"/>
      <protection locked="0"/>
    </xf>
    <xf numFmtId="3" fontId="22" fillId="24" borderId="0" xfId="0" applyNumberFormat="1" applyFont="1" applyFill="1" applyBorder="1" applyAlignment="1" applyProtection="1">
      <alignment horizontal="left" vertical="top" wrapText="1"/>
      <protection locked="0"/>
    </xf>
    <xf numFmtId="3" fontId="19" fillId="24" borderId="0" xfId="0" applyNumberFormat="1" applyFont="1" applyFill="1" applyBorder="1" applyAlignment="1" applyProtection="1">
      <alignment horizontal="left" vertical="top"/>
      <protection locked="0"/>
    </xf>
    <xf numFmtId="3" fontId="19" fillId="24" borderId="21" xfId="0" applyNumberFormat="1" applyFont="1" applyFill="1" applyBorder="1" applyAlignment="1" applyProtection="1">
      <alignment horizontal="left" vertical="top"/>
      <protection locked="0"/>
    </xf>
    <xf numFmtId="3" fontId="22" fillId="27" borderId="24" xfId="0" quotePrefix="1" applyNumberFormat="1" applyFont="1" applyFill="1" applyBorder="1" applyAlignment="1" applyProtection="1">
      <alignment horizontal="left" vertical="top" wrapText="1"/>
      <protection locked="0"/>
    </xf>
    <xf numFmtId="3" fontId="22" fillId="27" borderId="25" xfId="0" quotePrefix="1" applyNumberFormat="1" applyFont="1" applyFill="1" applyBorder="1" applyAlignment="1" applyProtection="1">
      <alignment horizontal="left" vertical="top" wrapText="1"/>
      <protection locked="0"/>
    </xf>
    <xf numFmtId="3" fontId="22" fillId="27" borderId="26" xfId="0" quotePrefix="1" applyNumberFormat="1" applyFont="1" applyFill="1" applyBorder="1" applyAlignment="1" applyProtection="1">
      <alignment horizontal="left" vertical="top" wrapText="1"/>
      <protection locked="0"/>
    </xf>
    <xf numFmtId="3" fontId="22" fillId="24" borderId="0" xfId="0" applyNumberFormat="1" applyFont="1" applyFill="1" applyAlignment="1" applyProtection="1">
      <alignment horizontal="right" vertical="top"/>
      <protection locked="0"/>
    </xf>
    <xf numFmtId="3" fontId="22" fillId="24" borderId="12" xfId="0" applyNumberFormat="1" applyFont="1" applyFill="1" applyBorder="1" applyAlignment="1" applyProtection="1">
      <alignment horizontal="right" vertical="top"/>
      <protection locked="0"/>
    </xf>
    <xf numFmtId="0" fontId="37" fillId="24" borderId="0" xfId="0" applyFont="1" applyFill="1" applyAlignment="1" applyProtection="1">
      <alignment horizontal="left" wrapText="1"/>
      <protection locked="0"/>
    </xf>
    <xf numFmtId="3" fontId="19" fillId="24" borderId="0" xfId="0" applyNumberFormat="1" applyFont="1" applyFill="1" applyBorder="1" applyAlignment="1" applyProtection="1">
      <alignment horizontal="center" wrapText="1"/>
      <protection locked="0"/>
    </xf>
    <xf numFmtId="3" fontId="19" fillId="24" borderId="0" xfId="0" applyNumberFormat="1" applyFont="1" applyFill="1" applyAlignment="1" applyProtection="1">
      <alignment horizontal="left" vertical="center" wrapText="1"/>
      <protection locked="0"/>
    </xf>
    <xf numFmtId="0" fontId="49" fillId="34" borderId="0" xfId="0" applyFont="1" applyFill="1" applyProtection="1">
      <protection hidden="1"/>
    </xf>
    <xf numFmtId="0" fontId="59" fillId="34" borderId="0" xfId="0" applyFont="1" applyFill="1" applyProtection="1">
      <protection hidden="1"/>
    </xf>
    <xf numFmtId="0" fontId="51" fillId="34" borderId="0" xfId="0" applyFont="1" applyFill="1" applyAlignment="1" applyProtection="1">
      <alignment horizontal="left" vertical="top" wrapText="1"/>
      <protection hidden="1"/>
    </xf>
    <xf numFmtId="0" fontId="53" fillId="30" borderId="0" xfId="0" applyFont="1" applyFill="1" applyAlignment="1">
      <alignment horizontal="left" vertical="top" wrapText="1"/>
    </xf>
    <xf numFmtId="3" fontId="62" fillId="30" borderId="0" xfId="0" applyNumberFormat="1" applyFont="1" applyFill="1" applyAlignment="1" applyProtection="1">
      <alignment horizontal="center" vertical="top"/>
      <protection hidden="1"/>
    </xf>
    <xf numFmtId="0" fontId="62" fillId="30" borderId="0" xfId="0" applyFont="1" applyFill="1" applyAlignment="1" applyProtection="1">
      <alignment horizontal="center" vertical="top"/>
      <protection hidden="1"/>
    </xf>
    <xf numFmtId="0" fontId="62" fillId="30" borderId="0" xfId="0" applyNumberFormat="1" applyFont="1" applyFill="1" applyAlignment="1" applyProtection="1">
      <alignment horizontal="center" vertical="top"/>
      <protection hidden="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2 2" xfId="29"/>
    <cellStyle name="Currency" xfId="30" builtinId="4"/>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Input" xfId="38" builtinId="20" customBuiltin="1"/>
    <cellStyle name="Linked Cell" xfId="39" builtinId="24" customBuiltin="1"/>
    <cellStyle name="Neutral" xfId="40" builtinId="28" customBuiltin="1"/>
    <cellStyle name="Normal" xfId="0" builtinId="0"/>
    <cellStyle name="Normal_Survey" xfId="41"/>
    <cellStyle name="Note" xfId="42" builtinId="10" customBuiltin="1"/>
    <cellStyle name="Output" xfId="43" builtinId="21" customBuiltin="1"/>
    <cellStyle name="Percent" xfId="44" builtinId="5"/>
    <cellStyle name="Percent 2" xfId="45"/>
    <cellStyle name="Percent 2 2" xfId="46"/>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2.xml"/><Relationship Id="rId12"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0"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noThreeD="1"/>
</file>

<file path=xl/ctrlProps/ctrlProp2.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2971800</xdr:colOff>
          <xdr:row>87</xdr:row>
          <xdr:rowOff>355600</xdr:rowOff>
        </xdr:from>
        <xdr:to>
          <xdr:col>0</xdr:col>
          <xdr:colOff>3898900</xdr:colOff>
          <xdr:row>87</xdr:row>
          <xdr:rowOff>647700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a:ea typeface="Tahoma"/>
                  <a:cs typeface="Tahoma"/>
                </a:rPr>
                <a:t>Exempt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2971800</xdr:colOff>
          <xdr:row>88</xdr:row>
          <xdr:rowOff>203200</xdr:rowOff>
        </xdr:from>
        <xdr:to>
          <xdr:col>0</xdr:col>
          <xdr:colOff>3860800</xdr:colOff>
          <xdr:row>88</xdr:row>
          <xdr:rowOff>482600</xdr:rowOff>
        </xdr:to>
        <xdr:sp macro="" textlink="">
          <xdr:nvSpPr>
            <xdr:cNvPr id="3509" name="Check Box 437" hidden="1">
              <a:extLst>
                <a:ext uri="{63B3BB69-23CF-44E3-9099-C40C66FF867C}">
                  <a14:compatExt spid="_x0000_s3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a:ea typeface="Tahoma"/>
                  <a:cs typeface="Tahoma"/>
                </a:rPr>
                <a:t>Exempt</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21"/>
  <sheetViews>
    <sheetView tabSelected="1" zoomScale="75" zoomScaleNormal="75" zoomScaleSheetLayoutView="75" zoomScalePageLayoutView="75" workbookViewId="0">
      <pane ySplit="4" topLeftCell="A5" activePane="bottomLeft" state="frozen"/>
      <selection activeCell="A5" sqref="A5:B5"/>
      <selection pane="bottomLeft" activeCell="A12" sqref="A12:B12"/>
    </sheetView>
  </sheetViews>
  <sheetFormatPr baseColWidth="10" defaultColWidth="9" defaultRowHeight="20.25" customHeight="1" x14ac:dyDescent="0.2"/>
  <cols>
    <col min="1" max="1" width="3.5" style="2" customWidth="1"/>
    <col min="2" max="2" width="141.6640625" style="2" customWidth="1"/>
    <col min="3" max="3" width="9" style="149"/>
    <col min="4" max="16384" width="9" style="2"/>
  </cols>
  <sheetData>
    <row r="1" spans="1:6" ht="20.25" customHeight="1" x14ac:dyDescent="0.2">
      <c r="A1" s="237" t="str">
        <f>'1-7'!B20</f>
        <v>Utah State Hospital</v>
      </c>
      <c r="B1" s="238"/>
    </row>
    <row r="2" spans="1:6" ht="20.25" customHeight="1" x14ac:dyDescent="0.2">
      <c r="A2" s="238" t="s">
        <v>214</v>
      </c>
      <c r="B2" s="238"/>
    </row>
    <row r="3" spans="1:6" ht="20.25" customHeight="1" x14ac:dyDescent="0.2">
      <c r="A3" s="239" t="str">
        <f>"For Medicaid State Plan rate year ending September 30, "&amp;'1-7'!$B$16</f>
        <v>For Medicaid State Plan rate year ending September 30, 2016</v>
      </c>
      <c r="B3" s="239"/>
      <c r="C3" s="158"/>
      <c r="D3" s="158"/>
      <c r="E3" s="158"/>
      <c r="F3" s="158"/>
    </row>
    <row r="5" spans="1:6" s="150" customFormat="1" ht="20.25" customHeight="1" thickBot="1" x14ac:dyDescent="0.25">
      <c r="A5" s="244" t="s">
        <v>295</v>
      </c>
      <c r="B5" s="245"/>
    </row>
    <row r="6" spans="1:6" s="150" customFormat="1" ht="6" customHeight="1" x14ac:dyDescent="0.2">
      <c r="A6" s="246"/>
      <c r="B6" s="247"/>
    </row>
    <row r="7" spans="1:6" s="150" customFormat="1" ht="20.25" customHeight="1" x14ac:dyDescent="0.2">
      <c r="A7" s="151"/>
      <c r="B7" s="151" t="s">
        <v>367</v>
      </c>
    </row>
    <row r="8" spans="1:6" s="150" customFormat="1" ht="20.25" customHeight="1" x14ac:dyDescent="0.2">
      <c r="A8" s="151"/>
      <c r="B8" s="152" t="s">
        <v>368</v>
      </c>
    </row>
    <row r="9" spans="1:6" s="150" customFormat="1" ht="20.25" customHeight="1" x14ac:dyDescent="0.2">
      <c r="A9" s="151"/>
      <c r="B9" s="151" t="s">
        <v>323</v>
      </c>
    </row>
    <row r="10" spans="1:6" s="1" customFormat="1" ht="20.25" customHeight="1" x14ac:dyDescent="0.15">
      <c r="C10" s="148"/>
    </row>
    <row r="11" spans="1:6" s="150" customFormat="1" ht="20.25" customHeight="1" x14ac:dyDescent="0.2">
      <c r="A11" s="242" t="s">
        <v>227</v>
      </c>
      <c r="B11" s="248"/>
    </row>
    <row r="12" spans="1:6" s="150" customFormat="1" ht="158.25" customHeight="1" x14ac:dyDescent="0.2">
      <c r="A12" s="243" t="s">
        <v>380</v>
      </c>
      <c r="B12" s="249"/>
    </row>
    <row r="13" spans="1:6" s="155" customFormat="1" ht="93" customHeight="1" x14ac:dyDescent="0.15">
      <c r="A13" s="240" t="s">
        <v>382</v>
      </c>
      <c r="B13" s="240"/>
      <c r="C13" s="154"/>
      <c r="D13" s="154"/>
      <c r="E13" s="154"/>
      <c r="F13" s="154"/>
    </row>
    <row r="14" spans="1:6" s="155" customFormat="1" ht="20.25" customHeight="1" x14ac:dyDescent="0.15">
      <c r="A14" s="153"/>
      <c r="B14" s="153"/>
      <c r="C14" s="156"/>
    </row>
    <row r="15" spans="1:6" s="150" customFormat="1" ht="126" customHeight="1" x14ac:dyDescent="0.2">
      <c r="A15" s="242" t="s">
        <v>321</v>
      </c>
      <c r="B15" s="243"/>
    </row>
    <row r="16" spans="1:6" s="150" customFormat="1" ht="20.25" customHeight="1" x14ac:dyDescent="0.2"/>
    <row r="17" spans="1:6" s="155" customFormat="1" ht="16" x14ac:dyDescent="0.15">
      <c r="A17" s="240" t="s">
        <v>383</v>
      </c>
      <c r="B17" s="240"/>
      <c r="C17" s="240"/>
      <c r="D17" s="240"/>
      <c r="E17" s="240"/>
      <c r="F17" s="240"/>
    </row>
    <row r="18" spans="1:6" s="150" customFormat="1" ht="20.25" customHeight="1" x14ac:dyDescent="0.2"/>
    <row r="19" spans="1:6" s="150" customFormat="1" ht="20.25" customHeight="1" x14ac:dyDescent="0.2">
      <c r="A19" s="157" t="s">
        <v>215</v>
      </c>
    </row>
    <row r="20" spans="1:6" s="155" customFormat="1" ht="20.25" customHeight="1" x14ac:dyDescent="0.15">
      <c r="A20" s="241" t="s">
        <v>322</v>
      </c>
      <c r="B20" s="241"/>
      <c r="C20" s="156"/>
    </row>
    <row r="21" spans="1:6" s="150" customFormat="1" ht="20.25" customHeight="1" x14ac:dyDescent="0.2"/>
  </sheetData>
  <mergeCells count="11">
    <mergeCell ref="A1:B1"/>
    <mergeCell ref="A2:B2"/>
    <mergeCell ref="A3:B3"/>
    <mergeCell ref="A17:F17"/>
    <mergeCell ref="A20:B20"/>
    <mergeCell ref="A15:B15"/>
    <mergeCell ref="A5:B5"/>
    <mergeCell ref="A6:B6"/>
    <mergeCell ref="A11:B11"/>
    <mergeCell ref="A12:B12"/>
    <mergeCell ref="A13:B13"/>
  </mergeCells>
  <phoneticPr fontId="42" type="noConversion"/>
  <pageMargins left="0.7" right="0.7" top="0.75" bottom="0.75" header="0.5" footer="0.3"/>
  <pageSetup scale="61" orientation="landscape"/>
  <headerFooter>
    <oddHeader>&amp;R&amp;"Arial,Bold"&amp;12&amp;A</oddHeader>
    <oddFooter>&amp;R&amp;F, &amp;A_x000D_&amp;D_x000D_&amp;P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100"/>
  <sheetViews>
    <sheetView zoomScale="75" zoomScaleNormal="75" zoomScalePageLayoutView="75" workbookViewId="0">
      <pane xSplit="1" ySplit="1" topLeftCell="B2" activePane="bottomRight" state="frozen"/>
      <selection activeCell="B15" sqref="B15"/>
      <selection pane="topRight" activeCell="B15" sqref="B15"/>
      <selection pane="bottomLeft" activeCell="B15" sqref="B15"/>
      <selection pane="bottomRight" sqref="A1:B1"/>
    </sheetView>
  </sheetViews>
  <sheetFormatPr baseColWidth="10" defaultColWidth="9" defaultRowHeight="13" x14ac:dyDescent="0.15"/>
  <cols>
    <col min="1" max="1" width="12.5" style="1" customWidth="1"/>
    <col min="2" max="2" width="87" style="1" bestFit="1" customWidth="1"/>
    <col min="3" max="16384" width="9" style="1"/>
  </cols>
  <sheetData>
    <row r="1" spans="1:2" ht="17" thickBot="1" x14ac:dyDescent="0.25">
      <c r="A1" s="250" t="s">
        <v>154</v>
      </c>
      <c r="B1" s="251"/>
    </row>
    <row r="2" spans="1:2" x14ac:dyDescent="0.15">
      <c r="A2" s="159" t="s">
        <v>289</v>
      </c>
      <c r="B2" s="159" t="s">
        <v>290</v>
      </c>
    </row>
    <row r="3" spans="1:2" x14ac:dyDescent="0.15">
      <c r="A3" s="160" t="s">
        <v>291</v>
      </c>
      <c r="B3" s="160" t="s">
        <v>292</v>
      </c>
    </row>
    <row r="4" spans="1:2" x14ac:dyDescent="0.15">
      <c r="A4" s="160" t="s">
        <v>0</v>
      </c>
      <c r="B4" s="160" t="s">
        <v>1</v>
      </c>
    </row>
    <row r="5" spans="1:2" x14ac:dyDescent="0.15">
      <c r="A5" s="160" t="s">
        <v>2</v>
      </c>
      <c r="B5" s="160" t="s">
        <v>3</v>
      </c>
    </row>
    <row r="6" spans="1:2" x14ac:dyDescent="0.15">
      <c r="A6" s="160" t="s">
        <v>4</v>
      </c>
      <c r="B6" s="160" t="s">
        <v>5</v>
      </c>
    </row>
    <row r="7" spans="1:2" x14ac:dyDescent="0.15">
      <c r="A7" s="160" t="s">
        <v>6</v>
      </c>
      <c r="B7" s="160" t="s">
        <v>7</v>
      </c>
    </row>
    <row r="8" spans="1:2" x14ac:dyDescent="0.15">
      <c r="A8" s="160" t="s">
        <v>8</v>
      </c>
      <c r="B8" s="160" t="s">
        <v>9</v>
      </c>
    </row>
    <row r="9" spans="1:2" x14ac:dyDescent="0.15">
      <c r="A9" s="160" t="s">
        <v>10</v>
      </c>
      <c r="B9" s="160" t="s">
        <v>11</v>
      </c>
    </row>
    <row r="10" spans="1:2" x14ac:dyDescent="0.15">
      <c r="A10" s="160" t="s">
        <v>12</v>
      </c>
      <c r="B10" s="160" t="s">
        <v>13</v>
      </c>
    </row>
    <row r="11" spans="1:2" x14ac:dyDescent="0.15">
      <c r="A11" s="160" t="s">
        <v>14</v>
      </c>
      <c r="B11" s="160" t="s">
        <v>15</v>
      </c>
    </row>
    <row r="12" spans="1:2" x14ac:dyDescent="0.15">
      <c r="A12" s="160" t="s">
        <v>16</v>
      </c>
      <c r="B12" s="160" t="s">
        <v>17</v>
      </c>
    </row>
    <row r="13" spans="1:2" x14ac:dyDescent="0.15">
      <c r="A13" s="160" t="s">
        <v>18</v>
      </c>
      <c r="B13" s="160" t="s">
        <v>19</v>
      </c>
    </row>
    <row r="14" spans="1:2" x14ac:dyDescent="0.15">
      <c r="A14" s="160" t="s">
        <v>20</v>
      </c>
      <c r="B14" s="160" t="s">
        <v>21</v>
      </c>
    </row>
    <row r="15" spans="1:2" x14ac:dyDescent="0.15">
      <c r="A15" s="160" t="s">
        <v>22</v>
      </c>
      <c r="B15" s="160" t="s">
        <v>23</v>
      </c>
    </row>
    <row r="16" spans="1:2" x14ac:dyDescent="0.15">
      <c r="A16" s="160" t="s">
        <v>202</v>
      </c>
      <c r="B16" s="160" t="s">
        <v>203</v>
      </c>
    </row>
    <row r="17" spans="1:2" x14ac:dyDescent="0.15">
      <c r="A17" s="160" t="s">
        <v>24</v>
      </c>
      <c r="B17" s="160" t="s">
        <v>25</v>
      </c>
    </row>
    <row r="18" spans="1:2" x14ac:dyDescent="0.15">
      <c r="A18" s="160" t="s">
        <v>26</v>
      </c>
      <c r="B18" s="160" t="s">
        <v>27</v>
      </c>
    </row>
    <row r="19" spans="1:2" x14ac:dyDescent="0.15">
      <c r="A19" s="160" t="s">
        <v>28</v>
      </c>
      <c r="B19" s="160" t="s">
        <v>29</v>
      </c>
    </row>
    <row r="20" spans="1:2" x14ac:dyDescent="0.15">
      <c r="A20" s="160" t="s">
        <v>30</v>
      </c>
      <c r="B20" s="160" t="s">
        <v>31</v>
      </c>
    </row>
    <row r="21" spans="1:2" x14ac:dyDescent="0.15">
      <c r="A21" s="160" t="s">
        <v>32</v>
      </c>
      <c r="B21" s="160" t="s">
        <v>33</v>
      </c>
    </row>
    <row r="22" spans="1:2" x14ac:dyDescent="0.15">
      <c r="A22" s="160" t="s">
        <v>34</v>
      </c>
      <c r="B22" s="160" t="s">
        <v>35</v>
      </c>
    </row>
    <row r="23" spans="1:2" x14ac:dyDescent="0.15">
      <c r="A23" s="160" t="s">
        <v>36</v>
      </c>
      <c r="B23" s="160" t="s">
        <v>37</v>
      </c>
    </row>
    <row r="24" spans="1:2" x14ac:dyDescent="0.15">
      <c r="A24" s="160" t="s">
        <v>38</v>
      </c>
      <c r="B24" s="160" t="s">
        <v>39</v>
      </c>
    </row>
    <row r="25" spans="1:2" x14ac:dyDescent="0.15">
      <c r="A25" s="160" t="s">
        <v>40</v>
      </c>
      <c r="B25" s="160" t="s">
        <v>41</v>
      </c>
    </row>
    <row r="26" spans="1:2" x14ac:dyDescent="0.15">
      <c r="A26" s="160" t="s">
        <v>42</v>
      </c>
      <c r="B26" s="160" t="s">
        <v>164</v>
      </c>
    </row>
    <row r="27" spans="1:2" x14ac:dyDescent="0.15">
      <c r="A27" s="160" t="s">
        <v>43</v>
      </c>
      <c r="B27" s="160" t="s">
        <v>44</v>
      </c>
    </row>
    <row r="28" spans="1:2" x14ac:dyDescent="0.15">
      <c r="A28" s="160" t="s">
        <v>45</v>
      </c>
      <c r="B28" s="160" t="s">
        <v>46</v>
      </c>
    </row>
    <row r="29" spans="1:2" x14ac:dyDescent="0.15">
      <c r="A29" s="160" t="s">
        <v>155</v>
      </c>
      <c r="B29" s="160" t="s">
        <v>156</v>
      </c>
    </row>
    <row r="30" spans="1:2" x14ac:dyDescent="0.15">
      <c r="A30" s="160" t="s">
        <v>47</v>
      </c>
      <c r="B30" s="160" t="s">
        <v>48</v>
      </c>
    </row>
    <row r="31" spans="1:2" x14ac:dyDescent="0.15">
      <c r="A31" s="160" t="s">
        <v>49</v>
      </c>
      <c r="B31" s="160" t="s">
        <v>50</v>
      </c>
    </row>
    <row r="32" spans="1:2" x14ac:dyDescent="0.15">
      <c r="A32" s="160" t="s">
        <v>51</v>
      </c>
      <c r="B32" s="160" t="s">
        <v>52</v>
      </c>
    </row>
    <row r="33" spans="1:2" x14ac:dyDescent="0.15">
      <c r="A33" s="160" t="s">
        <v>53</v>
      </c>
      <c r="B33" s="160" t="s">
        <v>54</v>
      </c>
    </row>
    <row r="34" spans="1:2" x14ac:dyDescent="0.15">
      <c r="A34" s="160" t="s">
        <v>55</v>
      </c>
      <c r="B34" s="160" t="s">
        <v>260</v>
      </c>
    </row>
    <row r="35" spans="1:2" x14ac:dyDescent="0.15">
      <c r="A35" s="160" t="s">
        <v>56</v>
      </c>
      <c r="B35" s="160" t="s">
        <v>57</v>
      </c>
    </row>
    <row r="36" spans="1:2" x14ac:dyDescent="0.15">
      <c r="A36" s="160" t="s">
        <v>58</v>
      </c>
      <c r="B36" s="160" t="s">
        <v>59</v>
      </c>
    </row>
    <row r="37" spans="1:2" x14ac:dyDescent="0.15">
      <c r="A37" s="160" t="s">
        <v>60</v>
      </c>
      <c r="B37" s="160" t="s">
        <v>61</v>
      </c>
    </row>
    <row r="38" spans="1:2" x14ac:dyDescent="0.15">
      <c r="A38" s="160" t="s">
        <v>193</v>
      </c>
      <c r="B38" s="160" t="s">
        <v>275</v>
      </c>
    </row>
    <row r="39" spans="1:2" x14ac:dyDescent="0.15">
      <c r="A39" s="160" t="s">
        <v>204</v>
      </c>
      <c r="B39" s="160" t="s">
        <v>205</v>
      </c>
    </row>
    <row r="40" spans="1:2" x14ac:dyDescent="0.15">
      <c r="A40" s="160" t="s">
        <v>62</v>
      </c>
      <c r="B40" s="160" t="s">
        <v>63</v>
      </c>
    </row>
    <row r="41" spans="1:2" x14ac:dyDescent="0.15">
      <c r="A41" s="160" t="s">
        <v>64</v>
      </c>
      <c r="B41" s="160" t="s">
        <v>65</v>
      </c>
    </row>
    <row r="42" spans="1:2" x14ac:dyDescent="0.15">
      <c r="A42" s="160" t="s">
        <v>66</v>
      </c>
      <c r="B42" s="160" t="s">
        <v>67</v>
      </c>
    </row>
    <row r="43" spans="1:2" x14ac:dyDescent="0.15">
      <c r="A43" s="160" t="s">
        <v>68</v>
      </c>
      <c r="B43" s="160" t="s">
        <v>275</v>
      </c>
    </row>
    <row r="44" spans="1:2" x14ac:dyDescent="0.15">
      <c r="A44" s="160" t="s">
        <v>69</v>
      </c>
      <c r="B44" s="160" t="s">
        <v>70</v>
      </c>
    </row>
    <row r="45" spans="1:2" x14ac:dyDescent="0.15">
      <c r="A45" s="160" t="s">
        <v>71</v>
      </c>
      <c r="B45" s="160" t="s">
        <v>72</v>
      </c>
    </row>
    <row r="46" spans="1:2" x14ac:dyDescent="0.15">
      <c r="A46" s="160" t="s">
        <v>77</v>
      </c>
      <c r="B46" s="160" t="s">
        <v>78</v>
      </c>
    </row>
    <row r="47" spans="1:2" x14ac:dyDescent="0.15">
      <c r="A47" s="160" t="s">
        <v>73</v>
      </c>
      <c r="B47" s="160" t="s">
        <v>74</v>
      </c>
    </row>
    <row r="48" spans="1:2" x14ac:dyDescent="0.15">
      <c r="A48" s="160" t="s">
        <v>75</v>
      </c>
      <c r="B48" s="160" t="s">
        <v>76</v>
      </c>
    </row>
    <row r="49" spans="1:2" x14ac:dyDescent="0.15">
      <c r="A49" s="160" t="s">
        <v>200</v>
      </c>
      <c r="B49" s="160" t="s">
        <v>201</v>
      </c>
    </row>
    <row r="50" spans="1:2" x14ac:dyDescent="0.15">
      <c r="A50" s="160" t="s">
        <v>79</v>
      </c>
      <c r="B50" s="160" t="s">
        <v>80</v>
      </c>
    </row>
    <row r="51" spans="1:2" x14ac:dyDescent="0.15">
      <c r="A51" s="160" t="s">
        <v>83</v>
      </c>
      <c r="B51" s="160" t="s">
        <v>84</v>
      </c>
    </row>
    <row r="52" spans="1:2" x14ac:dyDescent="0.15">
      <c r="A52" s="160" t="s">
        <v>81</v>
      </c>
      <c r="B52" s="160" t="s">
        <v>82</v>
      </c>
    </row>
    <row r="53" spans="1:2" x14ac:dyDescent="0.15">
      <c r="A53" s="160" t="s">
        <v>240</v>
      </c>
      <c r="B53" s="160" t="s">
        <v>241</v>
      </c>
    </row>
    <row r="54" spans="1:2" x14ac:dyDescent="0.15">
      <c r="A54" s="160" t="s">
        <v>85</v>
      </c>
      <c r="B54" s="160" t="s">
        <v>86</v>
      </c>
    </row>
    <row r="55" spans="1:2" x14ac:dyDescent="0.15">
      <c r="A55" s="160" t="s">
        <v>195</v>
      </c>
      <c r="B55" s="160" t="s">
        <v>339</v>
      </c>
    </row>
    <row r="56" spans="1:2" x14ac:dyDescent="0.15">
      <c r="A56" s="160" t="s">
        <v>87</v>
      </c>
      <c r="B56" s="160" t="s">
        <v>88</v>
      </c>
    </row>
    <row r="57" spans="1:2" x14ac:dyDescent="0.15">
      <c r="A57" s="160" t="s">
        <v>89</v>
      </c>
      <c r="B57" s="160" t="s">
        <v>90</v>
      </c>
    </row>
    <row r="58" spans="1:2" x14ac:dyDescent="0.15">
      <c r="A58" s="160" t="s">
        <v>91</v>
      </c>
      <c r="B58" s="160" t="s">
        <v>92</v>
      </c>
    </row>
    <row r="59" spans="1:2" x14ac:dyDescent="0.15">
      <c r="A59" s="160" t="s">
        <v>93</v>
      </c>
      <c r="B59" s="160" t="s">
        <v>94</v>
      </c>
    </row>
    <row r="60" spans="1:2" x14ac:dyDescent="0.15">
      <c r="A60" s="160" t="s">
        <v>196</v>
      </c>
      <c r="B60" s="160" t="s">
        <v>197</v>
      </c>
    </row>
    <row r="61" spans="1:2" x14ac:dyDescent="0.15">
      <c r="A61" s="160" t="s">
        <v>95</v>
      </c>
      <c r="B61" s="160" t="s">
        <v>96</v>
      </c>
    </row>
    <row r="62" spans="1:2" x14ac:dyDescent="0.15">
      <c r="A62" s="160" t="s">
        <v>97</v>
      </c>
      <c r="B62" s="160" t="s">
        <v>98</v>
      </c>
    </row>
    <row r="63" spans="1:2" x14ac:dyDescent="0.15">
      <c r="A63" s="160" t="s">
        <v>99</v>
      </c>
      <c r="B63" s="160" t="s">
        <v>100</v>
      </c>
    </row>
    <row r="64" spans="1:2" x14ac:dyDescent="0.15">
      <c r="A64" s="160" t="s">
        <v>101</v>
      </c>
      <c r="B64" s="160" t="s">
        <v>102</v>
      </c>
    </row>
    <row r="65" spans="1:2" x14ac:dyDescent="0.15">
      <c r="A65" s="160" t="s">
        <v>103</v>
      </c>
      <c r="B65" s="160" t="s">
        <v>104</v>
      </c>
    </row>
    <row r="66" spans="1:2" x14ac:dyDescent="0.15">
      <c r="A66" s="160" t="s">
        <v>105</v>
      </c>
      <c r="B66" s="160" t="s">
        <v>106</v>
      </c>
    </row>
    <row r="67" spans="1:2" x14ac:dyDescent="0.15">
      <c r="A67" s="160" t="s">
        <v>194</v>
      </c>
      <c r="B67" s="160" t="s">
        <v>276</v>
      </c>
    </row>
    <row r="68" spans="1:2" x14ac:dyDescent="0.15">
      <c r="A68" s="160" t="s">
        <v>107</v>
      </c>
      <c r="B68" s="160" t="s">
        <v>108</v>
      </c>
    </row>
    <row r="69" spans="1:2" x14ac:dyDescent="0.15">
      <c r="A69" s="160" t="s">
        <v>109</v>
      </c>
      <c r="B69" s="160" t="s">
        <v>110</v>
      </c>
    </row>
    <row r="70" spans="1:2" x14ac:dyDescent="0.15">
      <c r="A70" s="160" t="s">
        <v>111</v>
      </c>
      <c r="B70" s="160" t="s">
        <v>112</v>
      </c>
    </row>
    <row r="71" spans="1:2" x14ac:dyDescent="0.15">
      <c r="A71" s="160" t="s">
        <v>113</v>
      </c>
      <c r="B71" s="160" t="s">
        <v>114</v>
      </c>
    </row>
    <row r="72" spans="1:2" x14ac:dyDescent="0.15">
      <c r="A72" s="160" t="s">
        <v>115</v>
      </c>
      <c r="B72" s="160" t="s">
        <v>116</v>
      </c>
    </row>
    <row r="73" spans="1:2" x14ac:dyDescent="0.15">
      <c r="A73" s="160" t="s">
        <v>117</v>
      </c>
      <c r="B73" s="160" t="s">
        <v>118</v>
      </c>
    </row>
    <row r="74" spans="1:2" x14ac:dyDescent="0.15">
      <c r="A74" s="160" t="s">
        <v>119</v>
      </c>
      <c r="B74" s="160" t="s">
        <v>120</v>
      </c>
    </row>
    <row r="75" spans="1:2" x14ac:dyDescent="0.15">
      <c r="A75" s="160" t="s">
        <v>123</v>
      </c>
      <c r="B75" s="160" t="s">
        <v>124</v>
      </c>
    </row>
    <row r="76" spans="1:2" x14ac:dyDescent="0.15">
      <c r="A76" s="160" t="s">
        <v>121</v>
      </c>
      <c r="B76" s="160" t="s">
        <v>122</v>
      </c>
    </row>
    <row r="77" spans="1:2" x14ac:dyDescent="0.15">
      <c r="A77" s="160" t="s">
        <v>125</v>
      </c>
      <c r="B77" s="160" t="s">
        <v>126</v>
      </c>
    </row>
    <row r="78" spans="1:2" x14ac:dyDescent="0.15">
      <c r="A78" s="160" t="s">
        <v>198</v>
      </c>
      <c r="B78" s="161" t="s">
        <v>238</v>
      </c>
    </row>
    <row r="79" spans="1:2" x14ac:dyDescent="0.15">
      <c r="A79" s="160" t="s">
        <v>158</v>
      </c>
      <c r="B79" s="160" t="s">
        <v>159</v>
      </c>
    </row>
    <row r="80" spans="1:2" x14ac:dyDescent="0.15">
      <c r="A80" s="160" t="s">
        <v>127</v>
      </c>
      <c r="B80" s="160" t="s">
        <v>128</v>
      </c>
    </row>
    <row r="81" spans="1:2" x14ac:dyDescent="0.15">
      <c r="A81" s="160" t="s">
        <v>129</v>
      </c>
      <c r="B81" s="160" t="s">
        <v>130</v>
      </c>
    </row>
    <row r="82" spans="1:2" x14ac:dyDescent="0.15">
      <c r="A82" s="160" t="s">
        <v>131</v>
      </c>
      <c r="B82" s="160" t="s">
        <v>132</v>
      </c>
    </row>
    <row r="83" spans="1:2" x14ac:dyDescent="0.15">
      <c r="A83" s="160" t="s">
        <v>206</v>
      </c>
      <c r="B83" s="160" t="s">
        <v>207</v>
      </c>
    </row>
    <row r="84" spans="1:2" x14ac:dyDescent="0.15">
      <c r="A84" s="160" t="s">
        <v>133</v>
      </c>
      <c r="B84" s="160" t="s">
        <v>157</v>
      </c>
    </row>
    <row r="85" spans="1:2" x14ac:dyDescent="0.15">
      <c r="A85" s="160" t="s">
        <v>134</v>
      </c>
      <c r="B85" s="160" t="s">
        <v>259</v>
      </c>
    </row>
    <row r="86" spans="1:2" x14ac:dyDescent="0.15">
      <c r="A86" s="160" t="s">
        <v>135</v>
      </c>
      <c r="B86" s="160" t="s">
        <v>136</v>
      </c>
    </row>
    <row r="87" spans="1:2" x14ac:dyDescent="0.15">
      <c r="A87" s="160" t="s">
        <v>137</v>
      </c>
      <c r="B87" s="160" t="s">
        <v>138</v>
      </c>
    </row>
    <row r="88" spans="1:2" x14ac:dyDescent="0.15">
      <c r="A88" s="160" t="s">
        <v>139</v>
      </c>
      <c r="B88" s="160" t="s">
        <v>140</v>
      </c>
    </row>
    <row r="89" spans="1:2" x14ac:dyDescent="0.15">
      <c r="A89" s="160" t="s">
        <v>141</v>
      </c>
      <c r="B89" s="160" t="s">
        <v>258</v>
      </c>
    </row>
    <row r="90" spans="1:2" x14ac:dyDescent="0.15">
      <c r="A90" s="160" t="s">
        <v>142</v>
      </c>
      <c r="B90" s="160" t="s">
        <v>143</v>
      </c>
    </row>
    <row r="91" spans="1:2" x14ac:dyDescent="0.15">
      <c r="A91" s="160" t="s">
        <v>144</v>
      </c>
      <c r="B91" s="160" t="s">
        <v>145</v>
      </c>
    </row>
    <row r="92" spans="1:2" x14ac:dyDescent="0.15">
      <c r="A92" s="160" t="s">
        <v>146</v>
      </c>
      <c r="B92" s="160" t="s">
        <v>147</v>
      </c>
    </row>
    <row r="93" spans="1:2" x14ac:dyDescent="0.15">
      <c r="A93" s="160" t="s">
        <v>148</v>
      </c>
      <c r="B93" s="160" t="s">
        <v>149</v>
      </c>
    </row>
    <row r="94" spans="1:2" x14ac:dyDescent="0.15">
      <c r="A94" s="160" t="s">
        <v>150</v>
      </c>
      <c r="B94" s="160" t="s">
        <v>151</v>
      </c>
    </row>
    <row r="95" spans="1:2" x14ac:dyDescent="0.15">
      <c r="A95" s="160" t="s">
        <v>319</v>
      </c>
      <c r="B95" s="160" t="s">
        <v>320</v>
      </c>
    </row>
    <row r="96" spans="1:2" x14ac:dyDescent="0.15">
      <c r="A96" s="160" t="s">
        <v>199</v>
      </c>
      <c r="B96" s="161" t="s">
        <v>239</v>
      </c>
    </row>
    <row r="97" spans="1:2" x14ac:dyDescent="0.15">
      <c r="A97" s="160" t="s">
        <v>209</v>
      </c>
      <c r="B97" s="160" t="s">
        <v>210</v>
      </c>
    </row>
    <row r="98" spans="1:2" x14ac:dyDescent="0.15">
      <c r="A98" s="160" t="s">
        <v>152</v>
      </c>
      <c r="B98" s="160" t="s">
        <v>153</v>
      </c>
    </row>
    <row r="99" spans="1:2" x14ac:dyDescent="0.15">
      <c r="A99" s="162" t="s">
        <v>226</v>
      </c>
      <c r="B99" s="162"/>
    </row>
    <row r="100" spans="1:2" x14ac:dyDescent="0.15">
      <c r="A100" s="162"/>
      <c r="B100" s="162"/>
    </row>
  </sheetData>
  <mergeCells count="1">
    <mergeCell ref="A1:B1"/>
  </mergeCells>
  <phoneticPr fontId="42" type="noConversion"/>
  <pageMargins left="0.7" right="0.7" top="0.75" bottom="0.75" header="0.5" footer="0.3"/>
  <pageSetup scale="80" fitToHeight="2" orientation="landscape"/>
  <headerFooter>
    <oddHeader>&amp;R&amp;"Arial,Bold"&amp;12&amp;A</oddHeader>
    <oddFooter>&amp;R&amp;F, &amp;A_x000D_&amp;D_x000D_&amp;P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J184"/>
  <sheetViews>
    <sheetView zoomScale="75" zoomScaleNormal="75" zoomScalePageLayoutView="75" workbookViewId="0">
      <pane ySplit="6" topLeftCell="A7" activePane="bottomLeft" state="frozen"/>
      <selection sqref="A1:B1"/>
      <selection pane="bottomLeft" activeCell="C49" sqref="C49"/>
    </sheetView>
  </sheetViews>
  <sheetFormatPr baseColWidth="10" defaultColWidth="9.1640625" defaultRowHeight="13" x14ac:dyDescent="0.15"/>
  <cols>
    <col min="1" max="1" width="64.5" style="4" customWidth="1"/>
    <col min="2" max="2" width="26.83203125" style="4" customWidth="1"/>
    <col min="3" max="3" width="23.1640625" style="4" customWidth="1"/>
    <col min="4" max="4" width="21.1640625" style="4" customWidth="1"/>
    <col min="5" max="5" width="33.5" style="4" bestFit="1" customWidth="1"/>
    <col min="6" max="16384" width="9.1640625" style="4"/>
  </cols>
  <sheetData>
    <row r="1" spans="1:5" s="113" customFormat="1" x14ac:dyDescent="0.15">
      <c r="A1" s="111" t="s">
        <v>247</v>
      </c>
      <c r="B1" s="112"/>
    </row>
    <row r="2" spans="1:5" s="113" customFormat="1" x14ac:dyDescent="0.15">
      <c r="A2" s="111" t="s">
        <v>249</v>
      </c>
      <c r="B2" s="114"/>
    </row>
    <row r="3" spans="1:5" s="113" customFormat="1" x14ac:dyDescent="0.15">
      <c r="A3" s="111" t="s">
        <v>250</v>
      </c>
      <c r="B3" s="91" t="s">
        <v>277</v>
      </c>
    </row>
    <row r="4" spans="1:5" s="115" customFormat="1" ht="20" x14ac:dyDescent="0.15">
      <c r="A4" s="262" t="s">
        <v>160</v>
      </c>
      <c r="B4" s="262"/>
      <c r="C4" s="262"/>
      <c r="D4" s="262"/>
      <c r="E4" s="262"/>
    </row>
    <row r="5" spans="1:5" s="115" customFormat="1" ht="20" x14ac:dyDescent="0.15">
      <c r="A5" s="265" t="str">
        <f>"DSH Audit Survey for "&amp;$B$20</f>
        <v>DSH Audit Survey for Utah State Hospital</v>
      </c>
      <c r="B5" s="265"/>
      <c r="C5" s="265"/>
      <c r="D5" s="265"/>
      <c r="E5" s="265"/>
    </row>
    <row r="6" spans="1:5" s="115" customFormat="1" ht="21" thickBot="1" x14ac:dyDescent="0.2">
      <c r="A6" s="266" t="str">
        <f>"Medicaid State Plan Rate Year Ended 9/30/"&amp;$B$16</f>
        <v>Medicaid State Plan Rate Year Ended 9/30/2016</v>
      </c>
      <c r="B6" s="266"/>
      <c r="C6" s="266"/>
      <c r="D6" s="266"/>
      <c r="E6" s="266"/>
    </row>
    <row r="7" spans="1:5" x14ac:dyDescent="0.15">
      <c r="A7" s="6"/>
      <c r="B7" s="7"/>
      <c r="C7" s="8"/>
      <c r="D7" s="7"/>
      <c r="E7" s="7"/>
    </row>
    <row r="8" spans="1:5" ht="14" thickBot="1" x14ac:dyDescent="0.2">
      <c r="A8" s="263" t="str">
        <f>VLOOKUP($B$21,'Drop Down Menu'!$A$30:$B$30,2,FALSE)</f>
        <v xml:space="preserve"> GENERAL INSTRUCTIONS:  IMD COMPLETE ALL SECTIONS  AS OUTLINED.  </v>
      </c>
      <c r="B8" s="263"/>
      <c r="C8" s="263"/>
      <c r="D8" s="263"/>
      <c r="E8" s="263"/>
    </row>
    <row r="9" spans="1:5" s="12" customFormat="1" ht="13" customHeight="1" x14ac:dyDescent="0.15">
      <c r="A9" s="269" t="s">
        <v>358</v>
      </c>
      <c r="B9" s="270"/>
      <c r="C9" s="270"/>
      <c r="D9" s="270"/>
      <c r="E9" s="271"/>
    </row>
    <row r="10" spans="1:5" s="12" customFormat="1" ht="13" customHeight="1" x14ac:dyDescent="0.15">
      <c r="A10" s="13" t="s">
        <v>354</v>
      </c>
      <c r="B10" s="9"/>
      <c r="C10" s="10"/>
      <c r="D10" s="9"/>
      <c r="E10" s="11"/>
    </row>
    <row r="11" spans="1:5" s="12" customFormat="1" ht="13" customHeight="1" x14ac:dyDescent="0.15">
      <c r="A11" s="14" t="s">
        <v>355</v>
      </c>
      <c r="B11" s="9"/>
      <c r="C11" s="10"/>
      <c r="D11" s="9"/>
      <c r="E11" s="11"/>
    </row>
    <row r="12" spans="1:5" s="12" customFormat="1" ht="13" customHeight="1" x14ac:dyDescent="0.15">
      <c r="A12" s="14" t="s">
        <v>356</v>
      </c>
      <c r="B12" s="9"/>
      <c r="C12" s="10"/>
      <c r="D12" s="9"/>
      <c r="E12" s="11"/>
    </row>
    <row r="13" spans="1:5" s="12" customFormat="1" ht="13" customHeight="1" x14ac:dyDescent="0.15">
      <c r="A13" s="14" t="s">
        <v>357</v>
      </c>
      <c r="B13" s="9"/>
      <c r="C13" s="10"/>
      <c r="D13" s="9"/>
      <c r="E13" s="11"/>
    </row>
    <row r="14" spans="1:5" s="12" customFormat="1" ht="13" customHeight="1" x14ac:dyDescent="0.15">
      <c r="A14" s="183" t="s">
        <v>373</v>
      </c>
      <c r="B14" s="15"/>
      <c r="C14" s="16"/>
      <c r="D14" s="15"/>
      <c r="E14" s="17"/>
    </row>
    <row r="15" spans="1:5" x14ac:dyDescent="0.15">
      <c r="A15" s="6"/>
      <c r="B15" s="7"/>
      <c r="C15" s="8"/>
      <c r="D15" s="7"/>
      <c r="E15" s="7"/>
    </row>
    <row r="16" spans="1:5" x14ac:dyDescent="0.15">
      <c r="A16" s="12" t="s">
        <v>318</v>
      </c>
      <c r="B16" s="18">
        <v>2016</v>
      </c>
    </row>
    <row r="17" spans="1:5" x14ac:dyDescent="0.15">
      <c r="A17" s="6"/>
      <c r="B17" s="7"/>
      <c r="C17" s="8"/>
      <c r="D17" s="7"/>
      <c r="E17" s="7"/>
    </row>
    <row r="18" spans="1:5" ht="14" thickBot="1" x14ac:dyDescent="0.2">
      <c r="A18" s="19" t="s">
        <v>162</v>
      </c>
      <c r="B18" s="20"/>
      <c r="C18" s="20"/>
      <c r="D18" s="20"/>
      <c r="E18" s="21"/>
    </row>
    <row r="19" spans="1:5" s="12" customFormat="1" x14ac:dyDescent="0.15">
      <c r="A19" s="264" t="s">
        <v>184</v>
      </c>
      <c r="B19" s="264"/>
      <c r="C19" s="264"/>
      <c r="D19" s="264"/>
      <c r="E19" s="264"/>
    </row>
    <row r="20" spans="1:5" ht="12.75" customHeight="1" x14ac:dyDescent="0.15">
      <c r="A20" s="22" t="s">
        <v>187</v>
      </c>
      <c r="B20" s="203" t="s">
        <v>327</v>
      </c>
    </row>
    <row r="21" spans="1:5" ht="12.75" customHeight="1" x14ac:dyDescent="0.15">
      <c r="A21" s="22" t="s">
        <v>315</v>
      </c>
      <c r="B21" s="23" t="s">
        <v>314</v>
      </c>
    </row>
    <row r="22" spans="1:5" x14ac:dyDescent="0.15">
      <c r="A22" s="24" t="s">
        <v>251</v>
      </c>
      <c r="B22" s="23"/>
    </row>
    <row r="23" spans="1:5" x14ac:dyDescent="0.15">
      <c r="A23" s="24" t="s">
        <v>342</v>
      </c>
      <c r="B23" s="23"/>
    </row>
    <row r="24" spans="1:5" x14ac:dyDescent="0.15">
      <c r="A24" s="24" t="s">
        <v>161</v>
      </c>
      <c r="B24" s="25"/>
    </row>
    <row r="25" spans="1:5" ht="53.25" customHeight="1" x14ac:dyDescent="0.15">
      <c r="A25" s="24" t="s">
        <v>359</v>
      </c>
      <c r="B25" s="23"/>
    </row>
    <row r="26" spans="1:5" x14ac:dyDescent="0.15">
      <c r="A26" s="24" t="s">
        <v>252</v>
      </c>
      <c r="B26" s="163"/>
      <c r="C26" s="7"/>
      <c r="D26" s="7"/>
    </row>
    <row r="27" spans="1:5" x14ac:dyDescent="0.15">
      <c r="A27" s="24" t="s">
        <v>262</v>
      </c>
      <c r="B27" s="163"/>
      <c r="C27" s="7"/>
      <c r="D27" s="7"/>
    </row>
    <row r="28" spans="1:5" x14ac:dyDescent="0.15">
      <c r="A28" s="24" t="s">
        <v>263</v>
      </c>
      <c r="B28" s="163"/>
      <c r="C28" s="7"/>
      <c r="D28" s="7"/>
    </row>
    <row r="29" spans="1:5" x14ac:dyDescent="0.15">
      <c r="A29" s="27" t="str">
        <f>"Fiscal Year End: (Should coincide with the "&amp;B16&amp;" Medicare Cost Report)"</f>
        <v>Fiscal Year End: (Should coincide with the 2016 Medicare Cost Report)</v>
      </c>
      <c r="B29" s="28" t="s">
        <v>266</v>
      </c>
      <c r="D29" s="7"/>
      <c r="E29" s="7"/>
    </row>
    <row r="30" spans="1:5" x14ac:dyDescent="0.15">
      <c r="A30" s="29"/>
      <c r="B30" s="7"/>
      <c r="D30" s="7"/>
      <c r="E30" s="7"/>
    </row>
    <row r="31" spans="1:5" ht="14" thickBot="1" x14ac:dyDescent="0.2">
      <c r="A31" s="19" t="s">
        <v>183</v>
      </c>
      <c r="B31" s="20"/>
      <c r="C31" s="20"/>
      <c r="D31" s="20"/>
      <c r="E31" s="21"/>
    </row>
    <row r="32" spans="1:5" s="12" customFormat="1" ht="30.75" customHeight="1" x14ac:dyDescent="0.15">
      <c r="A32" s="273" t="s">
        <v>216</v>
      </c>
      <c r="B32" s="274"/>
      <c r="C32" s="274"/>
      <c r="D32" s="274"/>
      <c r="E32" s="275"/>
    </row>
    <row r="33" spans="1:5" x14ac:dyDescent="0.15">
      <c r="A33" s="29"/>
      <c r="B33" s="7"/>
      <c r="D33" s="7"/>
      <c r="E33" s="7"/>
    </row>
    <row r="34" spans="1:5" x14ac:dyDescent="0.15">
      <c r="A34" s="30" t="s">
        <v>281</v>
      </c>
      <c r="B34" s="23"/>
      <c r="D34" s="7"/>
      <c r="E34" s="7"/>
    </row>
    <row r="35" spans="1:5" x14ac:dyDescent="0.15">
      <c r="A35" s="31" t="s">
        <v>282</v>
      </c>
      <c r="B35" s="26"/>
      <c r="D35" s="7"/>
      <c r="E35" s="7"/>
    </row>
    <row r="36" spans="1:5" x14ac:dyDescent="0.15">
      <c r="A36" s="31" t="s">
        <v>283</v>
      </c>
      <c r="B36" s="26"/>
      <c r="D36" s="7"/>
      <c r="E36" s="7"/>
    </row>
    <row r="37" spans="1:5" x14ac:dyDescent="0.15">
      <c r="A37" s="29"/>
      <c r="B37" s="7"/>
      <c r="D37" s="7"/>
      <c r="E37" s="7"/>
    </row>
    <row r="38" spans="1:5" x14ac:dyDescent="0.15">
      <c r="A38" s="32" t="s">
        <v>182</v>
      </c>
      <c r="B38" s="23"/>
      <c r="D38" s="7"/>
      <c r="E38" s="7"/>
    </row>
    <row r="39" spans="1:5" x14ac:dyDescent="0.15">
      <c r="A39" s="32" t="s">
        <v>185</v>
      </c>
      <c r="B39" s="26"/>
      <c r="D39" s="7"/>
      <c r="E39" s="7"/>
    </row>
    <row r="40" spans="1:5" x14ac:dyDescent="0.15">
      <c r="A40" s="32" t="s">
        <v>186</v>
      </c>
      <c r="B40" s="26"/>
      <c r="D40" s="7"/>
      <c r="E40" s="7"/>
    </row>
    <row r="41" spans="1:5" x14ac:dyDescent="0.15">
      <c r="A41" s="29"/>
      <c r="B41" s="7"/>
      <c r="D41" s="7"/>
      <c r="E41" s="7"/>
    </row>
    <row r="42" spans="1:5" ht="14" thickBot="1" x14ac:dyDescent="0.2">
      <c r="A42" s="19" t="s">
        <v>181</v>
      </c>
      <c r="B42" s="33"/>
      <c r="C42" s="33"/>
      <c r="D42" s="34"/>
      <c r="E42" s="35"/>
    </row>
    <row r="43" spans="1:5" ht="46.5" customHeight="1" x14ac:dyDescent="0.15">
      <c r="A43" s="267" t="s">
        <v>379</v>
      </c>
      <c r="B43" s="258"/>
      <c r="C43" s="258"/>
      <c r="D43" s="258"/>
      <c r="E43" s="259"/>
    </row>
    <row r="44" spans="1:5" x14ac:dyDescent="0.15">
      <c r="A44" s="36"/>
      <c r="B44" s="37"/>
      <c r="C44" s="37"/>
    </row>
    <row r="45" spans="1:5" x14ac:dyDescent="0.15">
      <c r="A45" s="12"/>
      <c r="B45" s="38" t="s">
        <v>270</v>
      </c>
      <c r="C45" s="39" t="s">
        <v>271</v>
      </c>
      <c r="D45" s="276" t="s">
        <v>236</v>
      </c>
      <c r="E45" s="276" t="s">
        <v>360</v>
      </c>
    </row>
    <row r="46" spans="1:5" x14ac:dyDescent="0.15">
      <c r="A46" s="39" t="s">
        <v>269</v>
      </c>
      <c r="B46" s="3" t="str">
        <f>"10/1/"&amp;$B$16-1&amp;" "</f>
        <v xml:space="preserve">10/1/2015 </v>
      </c>
      <c r="C46" s="3" t="str">
        <f>"9/30/"&amp;$B$16</f>
        <v>9/30/2016</v>
      </c>
      <c r="D46" s="276"/>
      <c r="E46" s="276"/>
    </row>
    <row r="47" spans="1:5" ht="15.75" customHeight="1" x14ac:dyDescent="0.15">
      <c r="A47" s="209" t="s">
        <v>372</v>
      </c>
      <c r="B47" s="210" t="str">
        <f>"7/1/"&amp;B16-1</f>
        <v>7/1/2015</v>
      </c>
      <c r="C47" s="210" t="str">
        <f>B29&amp;"/"&amp;B16</f>
        <v>6/30/2016</v>
      </c>
      <c r="D47" s="5"/>
      <c r="E47" s="5"/>
    </row>
    <row r="48" spans="1:5" ht="15.75" customHeight="1" x14ac:dyDescent="0.15">
      <c r="A48" s="209" t="s">
        <v>372</v>
      </c>
      <c r="B48" s="210" t="str">
        <f>"7/1/"&amp;B16</f>
        <v>7/1/2016</v>
      </c>
      <c r="C48" s="210" t="str">
        <f>B29&amp;"/"&amp;B16+1</f>
        <v>6/30/2017</v>
      </c>
      <c r="D48" s="5"/>
      <c r="E48" s="5"/>
    </row>
    <row r="49" spans="1:5" ht="15.75" customHeight="1" x14ac:dyDescent="0.15">
      <c r="A49" s="209" t="s">
        <v>272</v>
      </c>
      <c r="B49" s="164"/>
      <c r="C49" s="164"/>
      <c r="D49" s="5"/>
      <c r="E49" s="5"/>
    </row>
    <row r="50" spans="1:5" x14ac:dyDescent="0.15">
      <c r="A50" s="12"/>
      <c r="B50" s="40"/>
      <c r="C50" s="7"/>
      <c r="D50" s="7"/>
    </row>
    <row r="51" spans="1:5" ht="14" thickBot="1" x14ac:dyDescent="0.2">
      <c r="A51" s="19" t="s">
        <v>163</v>
      </c>
      <c r="B51" s="41"/>
      <c r="C51" s="41"/>
      <c r="D51" s="41"/>
      <c r="E51" s="42"/>
    </row>
    <row r="52" spans="1:5" ht="120" customHeight="1" x14ac:dyDescent="0.15">
      <c r="A52" s="267" t="s">
        <v>343</v>
      </c>
      <c r="B52" s="258"/>
      <c r="C52" s="258"/>
      <c r="D52" s="258"/>
      <c r="E52" s="259"/>
    </row>
    <row r="53" spans="1:5" x14ac:dyDescent="0.15">
      <c r="A53" s="43"/>
      <c r="B53" s="43"/>
      <c r="C53" s="43"/>
      <c r="D53" s="43"/>
      <c r="E53" s="43"/>
    </row>
    <row r="54" spans="1:5" ht="16.5" customHeight="1" x14ac:dyDescent="0.15">
      <c r="A54" s="44" t="s">
        <v>165</v>
      </c>
      <c r="B54" s="92" t="str">
        <f>"9/30/"&amp;$B$16</f>
        <v>9/30/2016</v>
      </c>
      <c r="E54" s="37"/>
    </row>
    <row r="55" spans="1:5" x14ac:dyDescent="0.15">
      <c r="A55" s="43"/>
      <c r="B55" s="43"/>
      <c r="C55" s="43"/>
      <c r="D55" s="43"/>
      <c r="E55" s="43"/>
    </row>
    <row r="56" spans="1:5" ht="25.5" customHeight="1" x14ac:dyDescent="0.15">
      <c r="A56" s="63" t="s">
        <v>242</v>
      </c>
      <c r="B56" s="45" t="s">
        <v>253</v>
      </c>
    </row>
    <row r="57" spans="1:5" x14ac:dyDescent="0.15">
      <c r="A57" s="46" t="s">
        <v>168</v>
      </c>
      <c r="B57" s="5"/>
    </row>
    <row r="58" spans="1:5" x14ac:dyDescent="0.15">
      <c r="A58" s="24" t="s">
        <v>330</v>
      </c>
      <c r="B58" s="5"/>
    </row>
    <row r="59" spans="1:5" x14ac:dyDescent="0.15">
      <c r="A59" s="24" t="s">
        <v>296</v>
      </c>
      <c r="B59" s="5"/>
    </row>
    <row r="60" spans="1:5" x14ac:dyDescent="0.15">
      <c r="A60" s="46" t="s">
        <v>167</v>
      </c>
      <c r="B60" s="5"/>
    </row>
    <row r="61" spans="1:5" x14ac:dyDescent="0.15">
      <c r="A61" s="24" t="s">
        <v>273</v>
      </c>
      <c r="B61" s="5"/>
    </row>
    <row r="62" spans="1:5" x14ac:dyDescent="0.15">
      <c r="A62" s="31" t="s">
        <v>169</v>
      </c>
      <c r="B62" s="5"/>
      <c r="D62" s="7"/>
      <c r="E62" s="7"/>
    </row>
    <row r="63" spans="1:5" x14ac:dyDescent="0.15">
      <c r="A63" s="24" t="s">
        <v>331</v>
      </c>
      <c r="B63" s="5"/>
    </row>
    <row r="64" spans="1:5" x14ac:dyDescent="0.15">
      <c r="A64" s="46" t="s">
        <v>170</v>
      </c>
      <c r="B64" s="5"/>
    </row>
    <row r="65" spans="1:5" x14ac:dyDescent="0.15">
      <c r="A65" s="24" t="s">
        <v>166</v>
      </c>
      <c r="B65" s="5"/>
    </row>
    <row r="66" spans="1:5" x14ac:dyDescent="0.15">
      <c r="A66" s="47" t="s">
        <v>208</v>
      </c>
      <c r="B66" s="93">
        <f>SUM(B57:B65)</f>
        <v>0</v>
      </c>
    </row>
    <row r="67" spans="1:5" x14ac:dyDescent="0.15">
      <c r="A67" s="12"/>
      <c r="D67" s="48"/>
    </row>
    <row r="68" spans="1:5" ht="12.75" customHeight="1" x14ac:dyDescent="0.15">
      <c r="A68" s="49" t="s">
        <v>246</v>
      </c>
      <c r="B68" s="50"/>
      <c r="C68" s="51"/>
      <c r="D68" s="51"/>
      <c r="E68" s="51"/>
    </row>
    <row r="69" spans="1:5" ht="12.75" customHeight="1" x14ac:dyDescent="0.15">
      <c r="A69" s="52" t="s">
        <v>244</v>
      </c>
      <c r="B69" s="50"/>
      <c r="C69" s="51"/>
      <c r="D69" s="51"/>
      <c r="E69" s="51"/>
    </row>
    <row r="70" spans="1:5" x14ac:dyDescent="0.15">
      <c r="A70" s="53" t="s">
        <v>171</v>
      </c>
      <c r="B70" s="94">
        <f>SUM(B68:B69)</f>
        <v>0</v>
      </c>
      <c r="C70" s="51"/>
      <c r="D70" s="51"/>
      <c r="E70" s="51"/>
    </row>
    <row r="71" spans="1:5" x14ac:dyDescent="0.15">
      <c r="A71" s="54"/>
      <c r="B71" s="55"/>
      <c r="C71" s="51"/>
      <c r="D71" s="51"/>
      <c r="E71" s="51"/>
    </row>
    <row r="72" spans="1:5" x14ac:dyDescent="0.15">
      <c r="A72" s="53" t="s">
        <v>274</v>
      </c>
      <c r="B72" s="95">
        <f>IF(B70&gt;0,B66/B70,)</f>
        <v>0</v>
      </c>
      <c r="C72" s="272" t="str">
        <f>IF(B72&gt;=14%,"You Qualify Under This Criteria", "You DO NOT Qualify Under This Criteria")</f>
        <v>You DO NOT Qualify Under This Criteria</v>
      </c>
      <c r="D72" s="272"/>
      <c r="E72" s="272"/>
    </row>
    <row r="73" spans="1:5" x14ac:dyDescent="0.15">
      <c r="A73" s="54"/>
      <c r="B73" s="55"/>
      <c r="C73" s="51"/>
      <c r="D73" s="51"/>
      <c r="E73" s="51"/>
    </row>
    <row r="74" spans="1:5" ht="14" thickBot="1" x14ac:dyDescent="0.2">
      <c r="A74" s="19" t="s">
        <v>173</v>
      </c>
      <c r="B74" s="56"/>
      <c r="C74" s="57"/>
      <c r="D74" s="57"/>
      <c r="E74" s="58"/>
    </row>
    <row r="75" spans="1:5" ht="55.5" customHeight="1" x14ac:dyDescent="0.15">
      <c r="A75" s="257" t="s">
        <v>329</v>
      </c>
      <c r="B75" s="258"/>
      <c r="C75" s="258"/>
      <c r="D75" s="258"/>
      <c r="E75" s="259"/>
    </row>
    <row r="76" spans="1:5" x14ac:dyDescent="0.15">
      <c r="A76" s="8"/>
      <c r="B76" s="55"/>
      <c r="C76" s="51"/>
      <c r="D76" s="51"/>
      <c r="E76" s="51"/>
    </row>
    <row r="77" spans="1:5" x14ac:dyDescent="0.15">
      <c r="A77" s="44" t="s">
        <v>165</v>
      </c>
      <c r="B77" s="92" t="str">
        <f>"9/30/"&amp;$B$16</f>
        <v>9/30/2016</v>
      </c>
      <c r="E77" s="37"/>
    </row>
    <row r="78" spans="1:5" x14ac:dyDescent="0.15">
      <c r="A78" s="8"/>
      <c r="B78" s="55"/>
      <c r="C78" s="51"/>
      <c r="D78" s="51"/>
      <c r="E78" s="51"/>
    </row>
    <row r="79" spans="1:5" ht="26" x14ac:dyDescent="0.15">
      <c r="A79" s="59"/>
      <c r="B79" s="121" t="s">
        <v>254</v>
      </c>
      <c r="C79" s="7"/>
      <c r="D79" s="60"/>
      <c r="E79" s="60"/>
    </row>
    <row r="80" spans="1:5" x14ac:dyDescent="0.15">
      <c r="A80" s="61" t="s">
        <v>255</v>
      </c>
      <c r="B80" s="62"/>
    </row>
    <row r="81" spans="1:5" x14ac:dyDescent="0.15">
      <c r="A81" s="8" t="s">
        <v>256</v>
      </c>
      <c r="B81" s="99"/>
    </row>
    <row r="82" spans="1:5" x14ac:dyDescent="0.15">
      <c r="A82" s="8"/>
      <c r="B82" s="55"/>
      <c r="C82" s="51"/>
      <c r="D82" s="51"/>
      <c r="E82" s="51"/>
    </row>
    <row r="83" spans="1:5" ht="52.5" customHeight="1" x14ac:dyDescent="0.15">
      <c r="A83" s="8"/>
      <c r="B83" s="120" t="s">
        <v>237</v>
      </c>
      <c r="D83" s="60"/>
      <c r="E83" s="60"/>
    </row>
    <row r="84" spans="1:5" x14ac:dyDescent="0.15">
      <c r="A84" s="61" t="s">
        <v>255</v>
      </c>
      <c r="B84" s="62"/>
    </row>
    <row r="85" spans="1:5" x14ac:dyDescent="0.15">
      <c r="A85" s="8" t="s">
        <v>256</v>
      </c>
      <c r="B85" s="99"/>
    </row>
    <row r="86" spans="1:5" x14ac:dyDescent="0.15">
      <c r="A86" s="7"/>
      <c r="B86" s="7"/>
      <c r="C86" s="7"/>
      <c r="D86" s="7"/>
      <c r="E86" s="7"/>
    </row>
    <row r="87" spans="1:5" ht="45.75" customHeight="1" x14ac:dyDescent="0.15">
      <c r="A87" s="7"/>
      <c r="B87" s="174" t="s">
        <v>172</v>
      </c>
      <c r="C87" s="7"/>
      <c r="D87" s="7"/>
      <c r="E87" s="7"/>
    </row>
    <row r="88" spans="1:5" ht="58.5" customHeight="1" x14ac:dyDescent="0.15">
      <c r="A88" s="64" t="s">
        <v>188</v>
      </c>
      <c r="B88" s="268" t="s">
        <v>337</v>
      </c>
      <c r="C88" s="268"/>
      <c r="D88" s="66"/>
      <c r="E88" s="7"/>
    </row>
    <row r="89" spans="1:5" ht="58.5" customHeight="1" x14ac:dyDescent="0.15">
      <c r="A89" s="64" t="s">
        <v>189</v>
      </c>
      <c r="B89" s="268" t="s">
        <v>336</v>
      </c>
      <c r="C89" s="268"/>
      <c r="D89" s="66"/>
      <c r="E89" s="7"/>
    </row>
    <row r="90" spans="1:5" ht="12.75" customHeight="1" x14ac:dyDescent="0.15">
      <c r="A90" s="64"/>
      <c r="B90" s="65"/>
      <c r="D90" s="66"/>
      <c r="E90" s="7"/>
    </row>
    <row r="91" spans="1:5" ht="14" thickBot="1" x14ac:dyDescent="0.2">
      <c r="A91" s="19" t="s">
        <v>174</v>
      </c>
      <c r="B91" s="56"/>
      <c r="C91" s="56"/>
      <c r="D91" s="56"/>
      <c r="E91" s="67"/>
    </row>
    <row r="92" spans="1:5" ht="108" customHeight="1" x14ac:dyDescent="0.15">
      <c r="A92" s="261" t="s">
        <v>344</v>
      </c>
      <c r="B92" s="261"/>
      <c r="C92" s="261"/>
      <c r="D92" s="261"/>
      <c r="E92" s="261"/>
    </row>
    <row r="93" spans="1:5" ht="12.75" customHeight="1" x14ac:dyDescent="0.15">
      <c r="A93" s="59"/>
      <c r="B93" s="59"/>
      <c r="C93" s="59"/>
      <c r="D93" s="59"/>
      <c r="E93" s="59"/>
    </row>
    <row r="94" spans="1:5" ht="12.75" customHeight="1" x14ac:dyDescent="0.15">
      <c r="B94" s="59"/>
      <c r="C94" s="59"/>
      <c r="D94" s="59"/>
      <c r="E94" s="59"/>
    </row>
    <row r="95" spans="1:5" ht="12.75" customHeight="1" x14ac:dyDescent="0.15">
      <c r="A95" s="68" t="s">
        <v>293</v>
      </c>
      <c r="B95" s="98" t="str">
        <f>$B$29&amp;"/"&amp;VLOOKUP('1-7'!$B$29,'Drop Down Menu'!$A$34:$C$45,2,)</f>
        <v>6/30/2016</v>
      </c>
      <c r="C95" s="59"/>
      <c r="D95" s="69"/>
      <c r="E95" s="59"/>
    </row>
    <row r="96" spans="1:5" ht="12.75" customHeight="1" x14ac:dyDescent="0.15">
      <c r="B96" s="59"/>
      <c r="C96" s="59"/>
      <c r="D96" s="59"/>
      <c r="E96" s="59"/>
    </row>
    <row r="97" spans="1:5" ht="12.75" customHeight="1" x14ac:dyDescent="0.15">
      <c r="A97" s="70" t="s">
        <v>192</v>
      </c>
      <c r="B97" s="71" t="s">
        <v>275</v>
      </c>
      <c r="C97" s="72" t="s">
        <v>276</v>
      </c>
      <c r="D97" s="72" t="s">
        <v>248</v>
      </c>
      <c r="E97" s="59"/>
    </row>
    <row r="98" spans="1:5" ht="32.25" customHeight="1" x14ac:dyDescent="0.15">
      <c r="A98" s="64" t="s">
        <v>217</v>
      </c>
      <c r="B98" s="73"/>
      <c r="C98" s="73"/>
      <c r="D98" s="97">
        <f>SUM(B98:C98)</f>
        <v>0</v>
      </c>
      <c r="E98" s="74"/>
    </row>
    <row r="99" spans="1:5" ht="32.25" customHeight="1" x14ac:dyDescent="0.15">
      <c r="A99" s="64" t="s">
        <v>218</v>
      </c>
      <c r="B99" s="166"/>
      <c r="C99" s="166"/>
      <c r="D99" s="165">
        <f>SUM(B99:C99)</f>
        <v>0</v>
      </c>
      <c r="E99" s="74"/>
    </row>
    <row r="100" spans="1:5" ht="17.25" customHeight="1" x14ac:dyDescent="0.15">
      <c r="A100" s="75" t="s">
        <v>176</v>
      </c>
      <c r="B100" s="165">
        <f>SUM(B98:B99)</f>
        <v>0</v>
      </c>
      <c r="C100" s="165">
        <f>SUM(C98:C99)</f>
        <v>0</v>
      </c>
      <c r="D100" s="165">
        <f>SUM(D98:D99)</f>
        <v>0</v>
      </c>
      <c r="E100" s="76"/>
    </row>
    <row r="101" spans="1:5" ht="32.25" customHeight="1" x14ac:dyDescent="0.15">
      <c r="A101" s="64" t="s">
        <v>175</v>
      </c>
      <c r="B101" s="166"/>
      <c r="C101" s="166"/>
      <c r="D101" s="167">
        <f>SUM(B101:C101)</f>
        <v>0</v>
      </c>
      <c r="E101" s="74"/>
    </row>
    <row r="102" spans="1:5" ht="17.25" customHeight="1" x14ac:dyDescent="0.15">
      <c r="A102" s="75" t="s">
        <v>177</v>
      </c>
      <c r="B102" s="100">
        <f>IF(B101&gt;0,B100/B101,)</f>
        <v>0</v>
      </c>
      <c r="C102" s="100">
        <f>IF(C101&gt;0,C100/C101,)</f>
        <v>0</v>
      </c>
      <c r="D102" s="100">
        <f>IF(D101&gt;0,D100/D101,)</f>
        <v>0</v>
      </c>
      <c r="E102" s="76"/>
    </row>
    <row r="103" spans="1:5" ht="31.5" customHeight="1" x14ac:dyDescent="0.15">
      <c r="A103" s="64" t="s">
        <v>220</v>
      </c>
      <c r="B103" s="166"/>
      <c r="C103" s="181"/>
      <c r="D103" s="167">
        <f>SUM(B103:C103)</f>
        <v>0</v>
      </c>
      <c r="E103" s="74"/>
    </row>
    <row r="104" spans="1:5" ht="32" customHeight="1" x14ac:dyDescent="0.15">
      <c r="A104" s="64" t="s">
        <v>222</v>
      </c>
      <c r="B104" s="166"/>
      <c r="C104" s="166"/>
      <c r="D104" s="167">
        <f>SUM(B104:C104)</f>
        <v>0</v>
      </c>
      <c r="E104" s="74"/>
    </row>
    <row r="105" spans="1:5" ht="17.25" customHeight="1" x14ac:dyDescent="0.15">
      <c r="A105" s="75" t="s">
        <v>178</v>
      </c>
      <c r="B105" s="100">
        <f>IF(B104&gt;0,B103/B104,)</f>
        <v>0</v>
      </c>
      <c r="C105" s="100">
        <f>IF(C104&gt;0,C103/C104,)</f>
        <v>0</v>
      </c>
      <c r="D105" s="100">
        <f>IF(D104&gt;0,D103/D104,)</f>
        <v>0</v>
      </c>
      <c r="E105" s="76"/>
    </row>
    <row r="106" spans="1:5" ht="17.25" customHeight="1" x14ac:dyDescent="0.15">
      <c r="A106" s="75" t="s">
        <v>224</v>
      </c>
      <c r="B106" s="101">
        <f>SUM(B102,B105)</f>
        <v>0</v>
      </c>
      <c r="C106" s="101">
        <f>SUM(C102,C105)</f>
        <v>0</v>
      </c>
      <c r="D106" s="101">
        <f>SUM(D102,D105)</f>
        <v>0</v>
      </c>
      <c r="E106" s="175"/>
    </row>
    <row r="107" spans="1:5" ht="12.75" customHeight="1" x14ac:dyDescent="0.15">
      <c r="B107" s="96"/>
      <c r="C107" s="59"/>
      <c r="D107" s="59"/>
      <c r="E107" s="59"/>
    </row>
    <row r="108" spans="1:5" ht="12.75" customHeight="1" x14ac:dyDescent="0.15">
      <c r="A108" s="12" t="s">
        <v>190</v>
      </c>
      <c r="B108" s="59"/>
      <c r="C108" s="59"/>
      <c r="D108" s="59"/>
      <c r="E108" s="59"/>
    </row>
    <row r="109" spans="1:5" ht="12.75" customHeight="1" x14ac:dyDescent="0.15">
      <c r="A109" s="68" t="s">
        <v>293</v>
      </c>
      <c r="B109" s="98" t="str">
        <f>IF('1-7'!$B$29='Drop Down Menu'!$A$42,"N/A",'1-7'!$B$29&amp;"/"&amp;VLOOKUP('1-7'!$B$29,'Drop Down Menu'!$A$34:$C$45,3,))</f>
        <v>6/30/2017</v>
      </c>
      <c r="C109" s="77"/>
      <c r="D109" s="77"/>
      <c r="E109" s="59"/>
    </row>
    <row r="110" spans="1:5" ht="12.75" customHeight="1" x14ac:dyDescent="0.15">
      <c r="B110" s="59"/>
      <c r="C110" s="59"/>
      <c r="D110" s="59"/>
      <c r="E110" s="59"/>
    </row>
    <row r="111" spans="1:5" ht="12.75" customHeight="1" x14ac:dyDescent="0.15">
      <c r="A111" s="70" t="s">
        <v>192</v>
      </c>
      <c r="B111" s="72" t="s">
        <v>275</v>
      </c>
      <c r="C111" s="72" t="s">
        <v>276</v>
      </c>
      <c r="D111" s="72" t="s">
        <v>248</v>
      </c>
      <c r="E111" s="59"/>
    </row>
    <row r="112" spans="1:5" ht="32.25" customHeight="1" x14ac:dyDescent="0.15">
      <c r="A112" s="64" t="s">
        <v>217</v>
      </c>
      <c r="B112" s="231"/>
      <c r="C112" s="73"/>
      <c r="D112" s="97">
        <f>SUM(B112:C112)</f>
        <v>0</v>
      </c>
      <c r="E112" s="76"/>
    </row>
    <row r="113" spans="1:5" ht="33" customHeight="1" x14ac:dyDescent="0.15">
      <c r="A113" s="64" t="s">
        <v>218</v>
      </c>
      <c r="B113" s="232"/>
      <c r="C113" s="166"/>
      <c r="D113" s="165">
        <f>SUM(B113:C113)</f>
        <v>0</v>
      </c>
      <c r="E113" s="76"/>
    </row>
    <row r="114" spans="1:5" ht="17.25" customHeight="1" x14ac:dyDescent="0.15">
      <c r="A114" s="75" t="s">
        <v>176</v>
      </c>
      <c r="B114" s="165">
        <f>SUM(B112:B113)</f>
        <v>0</v>
      </c>
      <c r="C114" s="165">
        <f>SUM(C112:C113)</f>
        <v>0</v>
      </c>
      <c r="D114" s="165">
        <f>SUM(D112:D113)</f>
        <v>0</v>
      </c>
      <c r="E114" s="76"/>
    </row>
    <row r="115" spans="1:5" ht="32.25" customHeight="1" x14ac:dyDescent="0.15">
      <c r="A115" s="64" t="s">
        <v>175</v>
      </c>
      <c r="B115" s="232"/>
      <c r="C115" s="166"/>
      <c r="D115" s="167">
        <f>SUM(B115:C115)</f>
        <v>0</v>
      </c>
      <c r="E115" s="76"/>
    </row>
    <row r="116" spans="1:5" ht="17.25" customHeight="1" x14ac:dyDescent="0.15">
      <c r="A116" s="75" t="s">
        <v>177</v>
      </c>
      <c r="B116" s="100">
        <f>IF(B115&gt;0,B114/B115,)</f>
        <v>0</v>
      </c>
      <c r="C116" s="100">
        <f>IF(C115&gt;0,C114/C115,)</f>
        <v>0</v>
      </c>
      <c r="D116" s="100">
        <f>IF(D115&gt;0,D114/D115,)</f>
        <v>0</v>
      </c>
      <c r="E116" s="76"/>
    </row>
    <row r="117" spans="1:5" ht="32.25" customHeight="1" x14ac:dyDescent="0.15">
      <c r="A117" s="64" t="s">
        <v>220</v>
      </c>
      <c r="B117" s="232"/>
      <c r="C117" s="181"/>
      <c r="D117" s="167">
        <f>SUM(B117:C117)</f>
        <v>0</v>
      </c>
      <c r="E117" s="76"/>
    </row>
    <row r="118" spans="1:5" ht="32.25" customHeight="1" x14ac:dyDescent="0.15">
      <c r="A118" s="64" t="s">
        <v>222</v>
      </c>
      <c r="B118" s="232"/>
      <c r="C118" s="166"/>
      <c r="D118" s="167">
        <f>SUM(B118:C118)</f>
        <v>0</v>
      </c>
      <c r="E118" s="76"/>
    </row>
    <row r="119" spans="1:5" ht="17.25" customHeight="1" x14ac:dyDescent="0.15">
      <c r="A119" s="75" t="s">
        <v>178</v>
      </c>
      <c r="B119" s="100">
        <f>IF(B118&gt;0,B117/B118,)</f>
        <v>0</v>
      </c>
      <c r="C119" s="100">
        <f>IF(C118&gt;0,C117/C118,)</f>
        <v>0</v>
      </c>
      <c r="D119" s="100">
        <f>IF(D118&gt;0,D117/D118,)</f>
        <v>0</v>
      </c>
      <c r="E119" s="76"/>
    </row>
    <row r="120" spans="1:5" ht="17.25" customHeight="1" x14ac:dyDescent="0.15">
      <c r="A120" s="75" t="s">
        <v>224</v>
      </c>
      <c r="B120" s="101">
        <f>SUM(B116,B119)</f>
        <v>0</v>
      </c>
      <c r="C120" s="101">
        <f>SUM(C116,C119)</f>
        <v>0</v>
      </c>
      <c r="D120" s="101">
        <f>SUM(D116,D119)</f>
        <v>0</v>
      </c>
      <c r="E120" s="175"/>
    </row>
    <row r="121" spans="1:5" ht="12.75" customHeight="1" x14ac:dyDescent="0.15">
      <c r="A121" s="59"/>
      <c r="B121" s="59"/>
      <c r="C121" s="59"/>
      <c r="D121" s="59"/>
      <c r="E121" s="59"/>
    </row>
    <row r="122" spans="1:5" ht="17.25" customHeight="1" x14ac:dyDescent="0.15">
      <c r="A122" s="75" t="s">
        <v>224</v>
      </c>
      <c r="B122" s="176"/>
      <c r="C122" s="176"/>
      <c r="D122" s="177">
        <f>(D106*(B150/(B150+C150)))+(D120*(C150/(B150+C150)))</f>
        <v>0</v>
      </c>
      <c r="E122" s="178" t="str">
        <f>IF(B21="Rural","N/A",IF(D122&gt;=0.25,"You Qualify Under This Criteria","You DO NOT Qualify Under This Criteria"))</f>
        <v>You DO NOT Qualify Under This Criteria</v>
      </c>
    </row>
    <row r="123" spans="1:5" ht="12.75" customHeight="1" x14ac:dyDescent="0.15">
      <c r="A123" s="59"/>
      <c r="B123" s="59"/>
      <c r="C123" s="59"/>
      <c r="D123" s="59"/>
      <c r="E123" s="59"/>
    </row>
    <row r="124" spans="1:5" ht="27.75" customHeight="1" x14ac:dyDescent="0.15">
      <c r="A124" s="260" t="s">
        <v>243</v>
      </c>
      <c r="B124" s="260"/>
      <c r="C124" s="260"/>
      <c r="D124" s="260"/>
      <c r="E124" s="260"/>
    </row>
    <row r="125" spans="1:5" ht="30.75" customHeight="1" x14ac:dyDescent="0.15">
      <c r="A125" s="260" t="s">
        <v>219</v>
      </c>
      <c r="B125" s="260"/>
      <c r="C125" s="260"/>
      <c r="D125" s="260"/>
      <c r="E125" s="260"/>
    </row>
    <row r="126" spans="1:5" ht="42" customHeight="1" x14ac:dyDescent="0.15">
      <c r="A126" s="260" t="s">
        <v>221</v>
      </c>
      <c r="B126" s="260"/>
      <c r="C126" s="260"/>
      <c r="D126" s="260"/>
      <c r="E126" s="260"/>
    </row>
    <row r="127" spans="1:5" ht="20.25" customHeight="1" x14ac:dyDescent="0.15">
      <c r="A127" s="260" t="s">
        <v>223</v>
      </c>
      <c r="B127" s="260"/>
      <c r="C127" s="260"/>
      <c r="D127" s="260"/>
      <c r="E127" s="260"/>
    </row>
    <row r="128" spans="1:5" ht="26.25" customHeight="1" x14ac:dyDescent="0.15">
      <c r="A128" s="260" t="s">
        <v>245</v>
      </c>
      <c r="B128" s="260"/>
      <c r="C128" s="260"/>
      <c r="D128" s="260"/>
      <c r="E128" s="260"/>
    </row>
    <row r="129" spans="1:5" ht="12.75" customHeight="1" x14ac:dyDescent="0.15">
      <c r="A129" s="59"/>
      <c r="B129" s="59"/>
      <c r="C129" s="59"/>
      <c r="D129" s="59"/>
      <c r="E129" s="59"/>
    </row>
    <row r="130" spans="1:5" ht="14" thickBot="1" x14ac:dyDescent="0.2">
      <c r="A130" s="19" t="s">
        <v>179</v>
      </c>
      <c r="B130" s="41"/>
      <c r="C130" s="41"/>
      <c r="D130" s="41"/>
      <c r="E130" s="42"/>
    </row>
    <row r="131" spans="1:5" x14ac:dyDescent="0.15">
      <c r="A131" s="261" t="s">
        <v>294</v>
      </c>
      <c r="B131" s="261"/>
      <c r="C131" s="261"/>
      <c r="D131" s="261"/>
      <c r="E131" s="261"/>
    </row>
    <row r="133" spans="1:5" ht="15.75" customHeight="1" x14ac:dyDescent="0.15">
      <c r="A133" s="4" t="s">
        <v>191</v>
      </c>
      <c r="B133" s="5" t="s">
        <v>349</v>
      </c>
    </row>
    <row r="134" spans="1:5" s="7" customFormat="1" x14ac:dyDescent="0.15">
      <c r="A134" s="119" t="s">
        <v>345</v>
      </c>
      <c r="B134" s="78">
        <v>0</v>
      </c>
    </row>
    <row r="135" spans="1:5" s="7" customFormat="1" ht="52.5" customHeight="1" x14ac:dyDescent="0.15">
      <c r="A135" s="7" t="s">
        <v>346</v>
      </c>
      <c r="B135" s="252"/>
      <c r="C135" s="253"/>
      <c r="D135" s="253"/>
      <c r="E135" s="254"/>
    </row>
    <row r="136" spans="1:5" s="7" customFormat="1" ht="39.75" customHeight="1" x14ac:dyDescent="0.15">
      <c r="B136" s="287" t="s">
        <v>332</v>
      </c>
      <c r="C136" s="287"/>
      <c r="D136" s="287"/>
      <c r="E136" s="287"/>
    </row>
    <row r="137" spans="1:5" s="7" customFormat="1" ht="30.75" customHeight="1" x14ac:dyDescent="0.15">
      <c r="B137" s="286" t="s">
        <v>340</v>
      </c>
      <c r="C137" s="286"/>
      <c r="D137" s="286"/>
    </row>
    <row r="139" spans="1:5" ht="14" thickBot="1" x14ac:dyDescent="0.2">
      <c r="A139" s="19" t="s">
        <v>347</v>
      </c>
      <c r="B139" s="41"/>
      <c r="C139" s="41"/>
      <c r="D139" s="41"/>
      <c r="E139" s="42"/>
    </row>
    <row r="140" spans="1:5" ht="119.25" customHeight="1" x14ac:dyDescent="0.15">
      <c r="A140" s="261" t="s">
        <v>225</v>
      </c>
      <c r="B140" s="261"/>
      <c r="C140" s="261"/>
      <c r="D140" s="261"/>
      <c r="E140" s="261"/>
    </row>
    <row r="141" spans="1:5" x14ac:dyDescent="0.15">
      <c r="A141" s="12"/>
      <c r="D141" s="79"/>
    </row>
    <row r="142" spans="1:5" x14ac:dyDescent="0.15">
      <c r="A142" s="255" t="s">
        <v>334</v>
      </c>
      <c r="D142" s="79"/>
    </row>
    <row r="143" spans="1:5" ht="57.75" customHeight="1" x14ac:dyDescent="0.15">
      <c r="A143" s="256"/>
      <c r="B143" s="256" t="s">
        <v>333</v>
      </c>
      <c r="C143" s="256"/>
      <c r="D143" s="256"/>
      <c r="E143" s="256"/>
    </row>
    <row r="144" spans="1:5" ht="30.75" customHeight="1" x14ac:dyDescent="0.15">
      <c r="A144" s="256"/>
      <c r="B144" s="286" t="s">
        <v>340</v>
      </c>
      <c r="C144" s="286"/>
      <c r="D144" s="286"/>
      <c r="E144" s="7"/>
    </row>
    <row r="145" spans="1:10" x14ac:dyDescent="0.15">
      <c r="A145" s="12"/>
      <c r="D145" s="79"/>
    </row>
    <row r="146" spans="1:10" ht="14" thickBot="1" x14ac:dyDescent="0.2">
      <c r="A146" s="80" t="s">
        <v>361</v>
      </c>
      <c r="B146" s="41"/>
      <c r="C146" s="41"/>
      <c r="D146" s="41"/>
      <c r="E146" s="42"/>
    </row>
    <row r="147" spans="1:10" x14ac:dyDescent="0.15">
      <c r="A147" s="273" t="s">
        <v>366</v>
      </c>
      <c r="B147" s="281"/>
      <c r="C147" s="281"/>
      <c r="D147" s="281"/>
      <c r="E147" s="282"/>
    </row>
    <row r="148" spans="1:10" x14ac:dyDescent="0.15">
      <c r="A148" s="285"/>
      <c r="B148" s="285"/>
      <c r="C148" s="285"/>
      <c r="D148" s="285"/>
      <c r="E148" s="285"/>
      <c r="F148" s="285"/>
      <c r="G148" s="285"/>
      <c r="H148" s="285"/>
      <c r="I148" s="285"/>
      <c r="J148" s="285"/>
    </row>
    <row r="149" spans="1:10" x14ac:dyDescent="0.15">
      <c r="A149" s="44" t="s">
        <v>165</v>
      </c>
      <c r="B149" s="108" t="str">
        <f>"9/30/" &amp;'1-7'!B16</f>
        <v>9/30/2016</v>
      </c>
      <c r="C149" s="37"/>
      <c r="E149" s="202"/>
      <c r="F149" s="202"/>
      <c r="G149" s="202"/>
      <c r="H149" s="202"/>
      <c r="I149" s="202"/>
      <c r="J149" s="202"/>
    </row>
    <row r="150" spans="1:10" x14ac:dyDescent="0.15">
      <c r="A150" s="102"/>
      <c r="B150" s="129">
        <v>274</v>
      </c>
      <c r="C150" s="129">
        <v>92</v>
      </c>
      <c r="D150" s="102"/>
      <c r="E150" s="202"/>
      <c r="F150" s="202"/>
      <c r="G150" s="202"/>
      <c r="H150" s="202"/>
      <c r="I150" s="202"/>
      <c r="J150" s="202"/>
    </row>
    <row r="151" spans="1:10" ht="24" x14ac:dyDescent="0.15">
      <c r="A151" s="103" t="s">
        <v>365</v>
      </c>
      <c r="B151" s="109" t="str">
        <f>'1-7'!$B$29&amp;IF(OR('1-7'!$B$29="10/31",'1-7'!$B$29="11/30",'1-7'!$B$29="12/31")=TRUE,"/"&amp;'1-7'!$B$16-1,"/" &amp;'1-7'!$B$16)</f>
        <v>6/30/2016</v>
      </c>
      <c r="C151" s="110" t="str">
        <f>IF('1-7'!$B$29='Drop Down Menu'!$A$42,"N/A",'1-7'!$B$29&amp;"/"&amp;VLOOKUP('1-7'!$B$29,'Drop Down Menu'!$A$34:$C$45,3,))</f>
        <v>6/30/2017</v>
      </c>
      <c r="D151" s="104" t="str">
        <f>"Composite for year ending 9/30/"&amp;'1-7'!$B$16</f>
        <v>Composite for year ending 9/30/2016</v>
      </c>
      <c r="E151" s="202"/>
      <c r="F151" s="202"/>
      <c r="G151" s="202"/>
      <c r="H151" s="202"/>
      <c r="I151" s="202"/>
      <c r="J151" s="202"/>
    </row>
    <row r="152" spans="1:10" x14ac:dyDescent="0.15">
      <c r="A152" s="122" t="s">
        <v>371</v>
      </c>
      <c r="B152" s="233"/>
      <c r="C152" s="233"/>
      <c r="D152" s="168">
        <f>B152*($B$150/($B$150+$C$150))+C152*($C$150/($B$150+$C$150))</f>
        <v>0</v>
      </c>
      <c r="E152" s="202"/>
      <c r="F152" s="202"/>
      <c r="G152" s="202"/>
      <c r="H152" s="202"/>
      <c r="I152" s="202"/>
      <c r="J152" s="202"/>
    </row>
    <row r="153" spans="1:10" x14ac:dyDescent="0.15">
      <c r="A153" s="122" t="s">
        <v>369</v>
      </c>
      <c r="B153" s="207"/>
      <c r="C153" s="207"/>
      <c r="D153" s="234"/>
      <c r="E153" s="202"/>
      <c r="F153" s="202"/>
      <c r="G153" s="202"/>
      <c r="H153" s="202"/>
      <c r="I153" s="202"/>
      <c r="J153" s="202"/>
    </row>
    <row r="154" spans="1:10" x14ac:dyDescent="0.15">
      <c r="A154" s="206"/>
      <c r="B154" s="207"/>
      <c r="C154" s="107" t="s">
        <v>364</v>
      </c>
      <c r="D154" s="208">
        <f>D152*D153</f>
        <v>0</v>
      </c>
      <c r="E154" s="202"/>
      <c r="F154" s="202"/>
      <c r="G154" s="202"/>
      <c r="H154" s="202"/>
      <c r="I154" s="202"/>
      <c r="J154" s="202"/>
    </row>
    <row r="155" spans="1:10" x14ac:dyDescent="0.15">
      <c r="A155" s="102"/>
      <c r="B155" s="106"/>
      <c r="C155" s="102"/>
      <c r="D155" s="102"/>
      <c r="E155" s="202"/>
      <c r="F155" s="202"/>
      <c r="G155" s="202"/>
      <c r="H155" s="202"/>
      <c r="I155" s="202"/>
      <c r="J155" s="202"/>
    </row>
    <row r="156" spans="1:10" ht="24" x14ac:dyDescent="0.15">
      <c r="A156" s="103" t="s">
        <v>370</v>
      </c>
      <c r="B156" s="109" t="str">
        <f>'1-7'!$B$29&amp;IF(OR('1-7'!$B$29="10/31",'1-7'!$B$29="11/30",'1-7'!$B$29="12/31")=TRUE,"/"&amp;'1-7'!$B$16-1,"/" &amp;'1-7'!$B$16)</f>
        <v>6/30/2016</v>
      </c>
      <c r="C156" s="110" t="str">
        <f>IF('1-7'!$B$29='Drop Down Menu'!$A$42,"N/A",'1-7'!$B$29&amp;"/"&amp;VLOOKUP('1-7'!$B$29,'Drop Down Menu'!$A$34:$C$45,3,))</f>
        <v>6/30/2017</v>
      </c>
      <c r="D156" s="104" t="str">
        <f>"Composite for year ending 9/30/"&amp;'1-7'!$B$16</f>
        <v>Composite for year ending 9/30/2016</v>
      </c>
      <c r="E156" s="202"/>
      <c r="F156" s="202"/>
      <c r="G156" s="202"/>
      <c r="H156" s="202"/>
      <c r="I156" s="202"/>
      <c r="J156" s="202"/>
    </row>
    <row r="157" spans="1:10" x14ac:dyDescent="0.15">
      <c r="A157" s="122" t="s">
        <v>363</v>
      </c>
      <c r="B157" s="235"/>
      <c r="C157" s="235"/>
      <c r="D157" s="168">
        <f>B157*($B$150/($B$150+$C$150))+C157*($C$150/($B$150+$C$150))</f>
        <v>0</v>
      </c>
      <c r="E157" s="202"/>
      <c r="F157" s="202"/>
      <c r="G157" s="202"/>
      <c r="H157" s="202"/>
      <c r="I157" s="202"/>
      <c r="J157" s="202"/>
    </row>
    <row r="158" spans="1:10" x14ac:dyDescent="0.15">
      <c r="A158" s="122" t="s">
        <v>362</v>
      </c>
      <c r="B158" s="235"/>
      <c r="C158" s="235"/>
      <c r="D158" s="205">
        <f>B158*($B$150/($B$150+$C$150))+C158*($C$150/($B$150+$C$150))</f>
        <v>0</v>
      </c>
      <c r="E158" s="202"/>
      <c r="F158" s="202"/>
      <c r="G158" s="202"/>
      <c r="H158" s="202"/>
      <c r="I158" s="202"/>
      <c r="J158" s="202"/>
    </row>
    <row r="159" spans="1:10" x14ac:dyDescent="0.15">
      <c r="A159" s="122" t="s">
        <v>374</v>
      </c>
      <c r="B159" s="118"/>
      <c r="C159" s="118"/>
      <c r="D159" s="205">
        <f>B159*($B$150/($B$150+$C$150))+C159*($C$150/($B$150+$C$150))</f>
        <v>0</v>
      </c>
      <c r="E159" s="202"/>
      <c r="F159" s="202"/>
      <c r="G159" s="202"/>
      <c r="H159" s="202"/>
      <c r="I159" s="202"/>
      <c r="J159" s="202"/>
    </row>
    <row r="160" spans="1:10" x14ac:dyDescent="0.15">
      <c r="A160" s="122" t="s">
        <v>374</v>
      </c>
      <c r="B160" s="118"/>
      <c r="C160" s="118"/>
      <c r="D160" s="205">
        <f>B160*($B$150/($B$150+$C$150))+C160*($C$150/($B$150+$C$150))</f>
        <v>0</v>
      </c>
      <c r="E160" s="202"/>
      <c r="F160" s="202"/>
      <c r="G160" s="202"/>
      <c r="H160" s="202"/>
      <c r="I160" s="202"/>
      <c r="J160" s="202"/>
    </row>
    <row r="161" spans="1:10" x14ac:dyDescent="0.15">
      <c r="A161" s="107" t="s">
        <v>280</v>
      </c>
      <c r="B161" s="169">
        <f>SUM(B157:B160)</f>
        <v>0</v>
      </c>
      <c r="C161" s="169">
        <f>SUM(C157:C160)</f>
        <v>0</v>
      </c>
      <c r="D161" s="169">
        <f>SUM(D157:D160)</f>
        <v>0</v>
      </c>
      <c r="E161" s="202"/>
      <c r="F161" s="202"/>
      <c r="G161" s="202"/>
      <c r="H161" s="202"/>
      <c r="I161" s="202"/>
      <c r="J161" s="202"/>
    </row>
    <row r="162" spans="1:10" x14ac:dyDescent="0.15">
      <c r="A162" s="116"/>
      <c r="B162" s="102"/>
      <c r="C162" s="105"/>
      <c r="D162" s="182"/>
      <c r="E162" s="202"/>
      <c r="F162" s="202"/>
      <c r="G162" s="202"/>
      <c r="H162" s="202"/>
      <c r="I162" s="202"/>
      <c r="J162" s="202"/>
    </row>
    <row r="163" spans="1:10" x14ac:dyDescent="0.15">
      <c r="A163" s="117"/>
      <c r="B163" s="102"/>
      <c r="C163" s="107" t="s">
        <v>338</v>
      </c>
      <c r="D163" s="208">
        <f>D154-D161</f>
        <v>0</v>
      </c>
      <c r="E163" s="202"/>
      <c r="F163" s="202"/>
      <c r="G163" s="202"/>
      <c r="H163" s="202"/>
      <c r="I163" s="202"/>
      <c r="J163" s="202"/>
    </row>
    <row r="164" spans="1:10" x14ac:dyDescent="0.15">
      <c r="A164" s="202"/>
      <c r="B164" s="202"/>
      <c r="C164" s="202"/>
      <c r="D164" s="202"/>
      <c r="E164" s="202"/>
      <c r="F164" s="202"/>
      <c r="G164" s="202"/>
      <c r="H164" s="202"/>
      <c r="I164" s="202"/>
      <c r="J164" s="202"/>
    </row>
    <row r="165" spans="1:10" x14ac:dyDescent="0.15">
      <c r="A165" s="82"/>
      <c r="B165" s="83"/>
      <c r="C165" s="83"/>
      <c r="D165" s="83"/>
    </row>
    <row r="166" spans="1:10" ht="14" thickBot="1" x14ac:dyDescent="0.2">
      <c r="A166" s="80" t="s">
        <v>279</v>
      </c>
      <c r="B166" s="41"/>
      <c r="C166" s="41"/>
      <c r="D166" s="41"/>
      <c r="E166" s="42"/>
    </row>
    <row r="167" spans="1:10" ht="44" customHeight="1" x14ac:dyDescent="0.15">
      <c r="A167" s="280" t="s">
        <v>341</v>
      </c>
      <c r="B167" s="281"/>
      <c r="C167" s="281"/>
      <c r="D167" s="281"/>
      <c r="E167" s="282"/>
    </row>
    <row r="168" spans="1:10" x14ac:dyDescent="0.15">
      <c r="A168" s="285"/>
      <c r="B168" s="285"/>
      <c r="C168" s="285"/>
      <c r="D168" s="285"/>
      <c r="E168" s="285"/>
      <c r="F168" s="285"/>
      <c r="G168" s="285"/>
      <c r="H168" s="285"/>
      <c r="I168" s="285"/>
      <c r="J168" s="285"/>
    </row>
    <row r="169" spans="1:10" x14ac:dyDescent="0.15">
      <c r="A169" s="12"/>
      <c r="C169" s="81"/>
      <c r="D169" s="84" t="s">
        <v>279</v>
      </c>
    </row>
    <row r="170" spans="1:10" x14ac:dyDescent="0.15">
      <c r="A170" s="283" t="s">
        <v>284</v>
      </c>
      <c r="B170" s="283"/>
      <c r="C170" s="284"/>
      <c r="D170" s="204"/>
    </row>
    <row r="171" spans="1:10" x14ac:dyDescent="0.15">
      <c r="A171" s="12"/>
      <c r="D171" s="79"/>
    </row>
    <row r="172" spans="1:10" ht="14" thickBot="1" x14ac:dyDescent="0.2">
      <c r="A172" s="19" t="s">
        <v>180</v>
      </c>
      <c r="B172" s="41"/>
      <c r="C172" s="41"/>
      <c r="D172" s="41"/>
      <c r="E172" s="42"/>
    </row>
    <row r="173" spans="1:10" ht="48" customHeight="1" x14ac:dyDescent="0.15">
      <c r="A173" s="267" t="s">
        <v>335</v>
      </c>
      <c r="B173" s="258"/>
      <c r="C173" s="258"/>
      <c r="D173" s="258"/>
      <c r="E173" s="259"/>
    </row>
    <row r="174" spans="1:10" ht="12.75" customHeight="1" x14ac:dyDescent="0.15">
      <c r="A174" s="85"/>
      <c r="B174" s="85"/>
      <c r="C174" s="85"/>
      <c r="D174" s="85"/>
      <c r="E174" s="85"/>
    </row>
    <row r="175" spans="1:10" ht="12.75" customHeight="1" x14ac:dyDescent="0.15">
      <c r="A175" s="85"/>
      <c r="B175" s="85"/>
      <c r="C175" s="85"/>
      <c r="D175" s="85"/>
      <c r="E175" s="85"/>
    </row>
    <row r="178" spans="1:5" ht="14" thickBot="1" x14ac:dyDescent="0.2">
      <c r="A178" s="86"/>
      <c r="B178" s="279"/>
      <c r="C178" s="279"/>
      <c r="E178" s="87"/>
    </row>
    <row r="179" spans="1:5" s="12" customFormat="1" x14ac:dyDescent="0.15">
      <c r="A179" s="12" t="s">
        <v>211</v>
      </c>
      <c r="B179" s="12" t="s">
        <v>212</v>
      </c>
      <c r="E179" s="88" t="s">
        <v>213</v>
      </c>
    </row>
    <row r="180" spans="1:5" s="12" customFormat="1" x14ac:dyDescent="0.15">
      <c r="E180" s="89"/>
    </row>
    <row r="181" spans="1:5" ht="14" thickBot="1" x14ac:dyDescent="0.2">
      <c r="A181" s="90"/>
      <c r="B181" s="278"/>
      <c r="C181" s="278"/>
      <c r="E181" s="76"/>
    </row>
    <row r="182" spans="1:5" s="12" customFormat="1" x14ac:dyDescent="0.15">
      <c r="A182" s="12" t="s">
        <v>257</v>
      </c>
      <c r="E182" s="43"/>
    </row>
    <row r="184" spans="1:5" ht="48" customHeight="1" x14ac:dyDescent="0.15">
      <c r="A184" s="277"/>
      <c r="B184" s="277"/>
      <c r="C184" s="277"/>
      <c r="D184" s="277"/>
      <c r="E184" s="277"/>
    </row>
  </sheetData>
  <sheetProtection password="CD86" sheet="1" objects="1" scenarios="1" formatCells="0" formatColumns="0" formatRows="0" insertColumns="0" insertRows="0" insertHyperlinks="0" deleteColumns="0" deleteRows="0" sort="0" autoFilter="0" pivotTables="0"/>
  <mergeCells count="38">
    <mergeCell ref="A43:E43"/>
    <mergeCell ref="A126:E126"/>
    <mergeCell ref="A184:E184"/>
    <mergeCell ref="B181:C181"/>
    <mergeCell ref="A173:E173"/>
    <mergeCell ref="B178:C178"/>
    <mergeCell ref="A167:E167"/>
    <mergeCell ref="A170:C170"/>
    <mergeCell ref="A168:J168"/>
    <mergeCell ref="A148:J148"/>
    <mergeCell ref="A147:E147"/>
    <mergeCell ref="B143:E143"/>
    <mergeCell ref="B144:D144"/>
    <mergeCell ref="B137:D137"/>
    <mergeCell ref="A140:E140"/>
    <mergeCell ref="B136:E136"/>
    <mergeCell ref="A4:E4"/>
    <mergeCell ref="A8:E8"/>
    <mergeCell ref="A19:E19"/>
    <mergeCell ref="A131:E131"/>
    <mergeCell ref="A5:E5"/>
    <mergeCell ref="A6:E6"/>
    <mergeCell ref="A52:E52"/>
    <mergeCell ref="B88:C88"/>
    <mergeCell ref="B89:C89"/>
    <mergeCell ref="A9:E9"/>
    <mergeCell ref="C72:E72"/>
    <mergeCell ref="A127:E127"/>
    <mergeCell ref="A32:E32"/>
    <mergeCell ref="D45:D46"/>
    <mergeCell ref="E45:E46"/>
    <mergeCell ref="A128:E128"/>
    <mergeCell ref="B135:E135"/>
    <mergeCell ref="A142:A144"/>
    <mergeCell ref="A75:E75"/>
    <mergeCell ref="A125:E125"/>
    <mergeCell ref="A124:E124"/>
    <mergeCell ref="A92:E92"/>
  </mergeCells>
  <phoneticPr fontId="42" type="noConversion"/>
  <dataValidations count="4">
    <dataValidation type="list" allowBlank="1" showInputMessage="1" showErrorMessage="1" sqref="B29">
      <formula1>End</formula1>
    </dataValidation>
    <dataValidation type="list" allowBlank="1" showInputMessage="1" showErrorMessage="1" sqref="B16">
      <formula1>Eight</formula1>
    </dataValidation>
    <dataValidation type="list" allowBlank="1" showInputMessage="1" showErrorMessage="1" sqref="B20">
      <formula1>Names</formula1>
    </dataValidation>
    <dataValidation type="list" allowBlank="1" showInputMessage="1" showErrorMessage="1" sqref="B21">
      <formula1>type</formula1>
    </dataValidation>
  </dataValidations>
  <pageMargins left="0.7" right="0.7" top="0.75" bottom="0.75" header="0.5" footer="0.3"/>
  <pageSetup scale="61" fitToHeight="6" orientation="landscape" verticalDpi="300"/>
  <headerFooter>
    <oddHeader>&amp;R&amp;"Arial,Bold"&amp;12Section &amp;A</oddHeader>
    <oddFooter>&amp;R&amp;F, &amp;A_x000D_&amp;D_x000D_&amp;P of &amp;N</oddFooter>
  </headerFooter>
  <rowBreaks count="5" manualBreakCount="5">
    <brk id="49" max="4" man="1"/>
    <brk id="73" max="4" man="1"/>
    <brk id="94" max="4" man="1"/>
    <brk id="128" max="4" man="1"/>
    <brk id="165" max="4" man="1"/>
  </rowBreaks>
  <drawing r:id="rId1"/>
  <legacyDrawing r:id="rId2"/>
  <mc:AlternateContent xmlns:mc="http://schemas.openxmlformats.org/markup-compatibility/2006">
    <mc:Choice Requires="x14">
      <controls>
        <mc:AlternateContent xmlns:mc="http://schemas.openxmlformats.org/markup-compatibility/2006">
          <mc:Choice Requires="x14">
            <control shapeId="3156" r:id="rId3" name="Check Box 84">
              <controlPr locked="0" defaultSize="0" autoFill="0" autoLine="0" autoPict="0">
                <anchor moveWithCells="1">
                  <from>
                    <xdr:col>0</xdr:col>
                    <xdr:colOff>2971800</xdr:colOff>
                    <xdr:row>87</xdr:row>
                    <xdr:rowOff>355600</xdr:rowOff>
                  </from>
                  <to>
                    <xdr:col>0</xdr:col>
                    <xdr:colOff>3898900</xdr:colOff>
                    <xdr:row>87</xdr:row>
                    <xdr:rowOff>647700</xdr:rowOff>
                  </to>
                </anchor>
              </controlPr>
            </control>
          </mc:Choice>
          <mc:Fallback/>
        </mc:AlternateContent>
        <mc:AlternateContent xmlns:mc="http://schemas.openxmlformats.org/markup-compatibility/2006">
          <mc:Choice Requires="x14">
            <control shapeId="3509" r:id="rId4" name="Check Box 437">
              <controlPr locked="0" defaultSize="0" autoFill="0" autoLine="0" autoPict="0">
                <anchor moveWithCells="1">
                  <from>
                    <xdr:col>0</xdr:col>
                    <xdr:colOff>2971800</xdr:colOff>
                    <xdr:row>88</xdr:row>
                    <xdr:rowOff>203200</xdr:rowOff>
                  </from>
                  <to>
                    <xdr:col>0</xdr:col>
                    <xdr:colOff>3860800</xdr:colOff>
                    <xdr:row>88</xdr:row>
                    <xdr:rowOff>482600</xdr:rowOff>
                  </to>
                </anchor>
              </controlPr>
            </control>
          </mc:Choice>
          <mc:Fallback/>
        </mc:AlternateContent>
      </controls>
    </mc:Choice>
    <mc:Fallback/>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Menu'!$A$55:$A$56</xm:f>
          </x14:formula1>
          <xm:sqref>E47:E49 B133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79"/>
  <sheetViews>
    <sheetView zoomScale="75" zoomScaleNormal="75" zoomScalePageLayoutView="75" workbookViewId="0">
      <selection activeCell="C25" sqref="C25"/>
    </sheetView>
  </sheetViews>
  <sheetFormatPr baseColWidth="10" defaultColWidth="9" defaultRowHeight="15" x14ac:dyDescent="0.2"/>
  <cols>
    <col min="1" max="1" width="8.1640625" style="124" customWidth="1"/>
    <col min="2" max="2" width="1.6640625" style="125" customWidth="1"/>
    <col min="3" max="3" width="68.83203125" style="123" bestFit="1" customWidth="1"/>
    <col min="4" max="4" width="1.6640625" style="125" customWidth="1"/>
    <col min="5" max="5" width="33.1640625" style="123" customWidth="1"/>
    <col min="6" max="6" width="15.5" style="189" bestFit="1" customWidth="1"/>
    <col min="7" max="7" width="11.1640625" style="189" bestFit="1" customWidth="1"/>
    <col min="8" max="8" width="13.5" style="189" bestFit="1" customWidth="1"/>
    <col min="9" max="9" width="10.1640625" style="189" bestFit="1" customWidth="1"/>
    <col min="10" max="13" width="9" style="189"/>
    <col min="14" max="20" width="9" style="123"/>
    <col min="21" max="21" width="8.5" style="123" customWidth="1"/>
    <col min="22" max="16384" width="9" style="123"/>
  </cols>
  <sheetData>
    <row r="1" spans="1:256" s="130" customFormat="1" ht="19" x14ac:dyDescent="0.2">
      <c r="A1" s="292" t="str">
        <f>PROPER('1-7'!$B$20)</f>
        <v>Utah State Hospital</v>
      </c>
      <c r="B1" s="293"/>
      <c r="C1" s="293"/>
      <c r="D1" s="293"/>
      <c r="E1" s="293"/>
      <c r="F1" s="184"/>
      <c r="G1" s="184"/>
      <c r="H1" s="184"/>
      <c r="I1" s="184"/>
      <c r="J1" s="184"/>
      <c r="K1" s="184"/>
      <c r="L1" s="184"/>
      <c r="M1" s="184"/>
    </row>
    <row r="2" spans="1:256" s="130" customFormat="1" ht="19" x14ac:dyDescent="0.2">
      <c r="A2" s="293" t="s">
        <v>297</v>
      </c>
      <c r="B2" s="293"/>
      <c r="C2" s="293"/>
      <c r="D2" s="293"/>
      <c r="E2" s="293"/>
      <c r="F2" s="184"/>
      <c r="G2" s="184"/>
      <c r="H2" s="184"/>
      <c r="I2" s="184"/>
      <c r="J2" s="184"/>
      <c r="K2" s="184"/>
      <c r="L2" s="184"/>
      <c r="M2" s="184"/>
    </row>
    <row r="3" spans="1:256" s="130" customFormat="1" ht="19" x14ac:dyDescent="0.2">
      <c r="A3" s="294" t="str">
        <f>"Medicaid State Plan Rate Year "&amp;'1-7'!$B$16</f>
        <v>Medicaid State Plan Rate Year 2016</v>
      </c>
      <c r="B3" s="294"/>
      <c r="C3" s="294"/>
      <c r="D3" s="294"/>
      <c r="E3" s="294"/>
      <c r="F3" s="184"/>
      <c r="G3" s="184"/>
      <c r="H3" s="184"/>
      <c r="I3" s="184"/>
      <c r="J3" s="184"/>
      <c r="K3" s="184"/>
      <c r="L3" s="184"/>
      <c r="M3" s="184"/>
    </row>
    <row r="4" spans="1:256" s="130" customFormat="1" x14ac:dyDescent="0.2">
      <c r="A4" s="131"/>
      <c r="B4" s="132"/>
      <c r="D4" s="132"/>
      <c r="F4" s="184"/>
      <c r="G4" s="184"/>
      <c r="H4" s="184"/>
      <c r="I4" s="184"/>
      <c r="J4" s="184"/>
      <c r="K4" s="184"/>
      <c r="L4" s="184"/>
      <c r="M4" s="184"/>
    </row>
    <row r="5" spans="1:256" s="130" customFormat="1" x14ac:dyDescent="0.2">
      <c r="A5" s="133" t="s">
        <v>298</v>
      </c>
      <c r="B5" s="134"/>
      <c r="C5" s="135" t="s">
        <v>299</v>
      </c>
      <c r="D5" s="134"/>
      <c r="E5" s="136"/>
      <c r="F5" s="185" t="s">
        <v>300</v>
      </c>
      <c r="G5" s="186"/>
      <c r="H5" s="186"/>
      <c r="I5" s="186"/>
      <c r="J5" s="186"/>
      <c r="K5" s="186"/>
      <c r="L5" s="186"/>
      <c r="M5" s="186"/>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c r="IR5" s="137"/>
      <c r="IS5" s="137"/>
      <c r="IT5" s="137"/>
      <c r="IU5" s="137"/>
      <c r="IV5" s="137"/>
    </row>
    <row r="6" spans="1:256" s="130" customFormat="1" x14ac:dyDescent="0.2">
      <c r="A6" s="132"/>
      <c r="B6" s="132"/>
      <c r="C6" s="138"/>
      <c r="D6" s="132"/>
      <c r="E6" s="139"/>
      <c r="F6" s="184"/>
      <c r="G6" s="184"/>
      <c r="H6" s="184"/>
      <c r="I6" s="184"/>
      <c r="J6" s="184"/>
      <c r="K6" s="184"/>
      <c r="L6" s="184"/>
      <c r="M6" s="184"/>
    </row>
    <row r="7" spans="1:256" s="130" customFormat="1" x14ac:dyDescent="0.2">
      <c r="A7" s="140">
        <v>1</v>
      </c>
      <c r="B7" s="132"/>
      <c r="C7" s="141" t="s">
        <v>301</v>
      </c>
      <c r="D7" s="132"/>
      <c r="E7" s="143" t="str">
        <f>A1</f>
        <v>Utah State Hospital</v>
      </c>
      <c r="F7" s="184"/>
      <c r="G7" s="184"/>
      <c r="H7" s="184"/>
      <c r="I7" s="184"/>
      <c r="J7" s="184"/>
      <c r="K7" s="184"/>
      <c r="L7" s="184"/>
      <c r="M7" s="184"/>
    </row>
    <row r="8" spans="1:256" s="130" customFormat="1" x14ac:dyDescent="0.2">
      <c r="A8" s="131"/>
      <c r="B8" s="132"/>
      <c r="D8" s="132"/>
      <c r="F8" s="184"/>
      <c r="G8" s="184"/>
      <c r="H8" s="184"/>
      <c r="I8" s="184"/>
      <c r="J8" s="184"/>
      <c r="K8" s="184"/>
      <c r="L8" s="184"/>
      <c r="M8" s="184"/>
    </row>
    <row r="9" spans="1:256" s="130" customFormat="1" x14ac:dyDescent="0.2">
      <c r="A9" s="142">
        <v>1.1000000000000001</v>
      </c>
      <c r="B9" s="132"/>
      <c r="C9" s="141" t="s">
        <v>302</v>
      </c>
      <c r="D9" s="132"/>
      <c r="E9" s="143" t="str">
        <f>'1-7'!B21</f>
        <v>IMD</v>
      </c>
      <c r="F9" s="184"/>
      <c r="G9" s="184"/>
      <c r="H9" s="184"/>
      <c r="I9" s="184"/>
      <c r="J9" s="184"/>
      <c r="K9" s="184"/>
      <c r="L9" s="184"/>
      <c r="M9" s="184"/>
    </row>
    <row r="10" spans="1:256" s="130" customFormat="1" x14ac:dyDescent="0.2">
      <c r="A10" s="131"/>
      <c r="B10" s="132"/>
      <c r="D10" s="132"/>
      <c r="F10" s="184"/>
      <c r="G10" s="184"/>
      <c r="H10" s="184"/>
      <c r="I10" s="184"/>
      <c r="J10" s="184"/>
      <c r="K10" s="184"/>
      <c r="L10" s="184"/>
      <c r="M10" s="184"/>
    </row>
    <row r="11" spans="1:256" s="130" customFormat="1" x14ac:dyDescent="0.2">
      <c r="A11" s="140">
        <v>2</v>
      </c>
      <c r="B11" s="132"/>
      <c r="C11" s="141" t="s">
        <v>303</v>
      </c>
      <c r="D11" s="132"/>
      <c r="E11" s="173">
        <f>E43</f>
        <v>0</v>
      </c>
      <c r="F11" s="184"/>
      <c r="G11" s="184"/>
      <c r="H11" s="184"/>
      <c r="I11" s="184"/>
      <c r="J11" s="184"/>
      <c r="K11" s="184"/>
      <c r="L11" s="184"/>
      <c r="M11" s="184"/>
    </row>
    <row r="12" spans="1:256" s="130" customFormat="1" x14ac:dyDescent="0.2">
      <c r="A12" s="131"/>
      <c r="B12" s="132"/>
      <c r="F12" s="184"/>
      <c r="G12" s="184"/>
      <c r="H12" s="184"/>
      <c r="I12" s="184"/>
      <c r="J12" s="184"/>
      <c r="K12" s="184"/>
      <c r="L12" s="184"/>
      <c r="M12" s="184"/>
    </row>
    <row r="13" spans="1:256" s="130" customFormat="1" x14ac:dyDescent="0.2">
      <c r="A13" s="140">
        <v>3</v>
      </c>
      <c r="B13" s="132"/>
      <c r="C13" s="147" t="s">
        <v>274</v>
      </c>
      <c r="D13" s="132"/>
      <c r="E13" s="144">
        <f>'1-7'!$B$72</f>
        <v>0</v>
      </c>
      <c r="F13" s="184"/>
      <c r="G13" s="184"/>
      <c r="H13" s="184"/>
      <c r="I13" s="184"/>
      <c r="J13" s="184"/>
      <c r="K13" s="184"/>
      <c r="L13" s="184"/>
      <c r="M13" s="184"/>
    </row>
    <row r="14" spans="1:256" s="130" customFormat="1" x14ac:dyDescent="0.2">
      <c r="A14" s="145"/>
      <c r="B14" s="132"/>
      <c r="C14" s="146"/>
      <c r="D14" s="132"/>
      <c r="F14" s="184"/>
      <c r="G14" s="184"/>
      <c r="H14" s="184"/>
      <c r="I14" s="184"/>
      <c r="J14" s="184"/>
      <c r="K14" s="184"/>
      <c r="L14" s="184"/>
      <c r="M14" s="184"/>
    </row>
    <row r="15" spans="1:256" s="130" customFormat="1" x14ac:dyDescent="0.2">
      <c r="A15" s="140">
        <v>4</v>
      </c>
      <c r="B15" s="132"/>
      <c r="C15" s="147" t="s">
        <v>304</v>
      </c>
      <c r="D15" s="132"/>
      <c r="E15" s="179">
        <f>IF(E9="Rural","N/A",'1-7'!D122)</f>
        <v>0</v>
      </c>
      <c r="F15" s="184"/>
      <c r="G15" s="184" t="b">
        <f>IF(E9="Rural",E13&gt;=0.01,E13&gt;=0.14)</f>
        <v>0</v>
      </c>
      <c r="H15" s="184"/>
      <c r="I15" s="184"/>
      <c r="J15" s="184"/>
      <c r="K15" s="184"/>
      <c r="L15" s="184"/>
      <c r="M15" s="184"/>
    </row>
    <row r="16" spans="1:256" s="130" customFormat="1" x14ac:dyDescent="0.2">
      <c r="A16" s="131"/>
      <c r="B16" s="132"/>
      <c r="D16" s="132"/>
      <c r="F16" s="184"/>
      <c r="G16" s="184"/>
      <c r="H16" s="184"/>
      <c r="I16" s="184"/>
      <c r="J16" s="184"/>
      <c r="K16" s="184"/>
      <c r="L16" s="184"/>
      <c r="M16" s="184"/>
    </row>
    <row r="17" spans="1:13" s="130" customFormat="1" x14ac:dyDescent="0.2">
      <c r="A17" s="140">
        <v>5</v>
      </c>
      <c r="B17" s="132"/>
      <c r="C17" s="141" t="s">
        <v>324</v>
      </c>
      <c r="E17" s="180" t="str">
        <f>IF(G15=TRUE,IF(E9="Rural","Qualifies.  See Footnote (1).","Qualifies.  See Footnote (1)."),"Hospital does not qualify.")</f>
        <v>Hospital does not qualify.</v>
      </c>
      <c r="F17" s="184"/>
      <c r="G17" s="184"/>
      <c r="H17" s="184"/>
      <c r="I17" s="184"/>
      <c r="J17" s="184"/>
      <c r="K17" s="184"/>
      <c r="L17" s="184"/>
      <c r="M17" s="184"/>
    </row>
    <row r="18" spans="1:13" s="130" customFormat="1" x14ac:dyDescent="0.2">
      <c r="A18" s="145"/>
      <c r="B18" s="132"/>
      <c r="C18" s="146"/>
      <c r="D18" s="132"/>
      <c r="F18" s="184"/>
      <c r="G18" s="184"/>
      <c r="H18" s="184"/>
      <c r="I18" s="184"/>
      <c r="J18" s="184"/>
      <c r="K18" s="184"/>
      <c r="L18" s="184"/>
      <c r="M18" s="184"/>
    </row>
    <row r="19" spans="1:13" s="130" customFormat="1" x14ac:dyDescent="0.2">
      <c r="A19" s="140">
        <v>6</v>
      </c>
      <c r="B19" s="132"/>
      <c r="C19" s="141" t="s">
        <v>325</v>
      </c>
      <c r="D19" s="132"/>
      <c r="E19" s="170">
        <v>0</v>
      </c>
      <c r="F19" s="184"/>
      <c r="G19" s="184"/>
      <c r="H19" s="184"/>
      <c r="I19" s="184"/>
      <c r="J19" s="184"/>
      <c r="K19" s="184"/>
      <c r="L19" s="184"/>
      <c r="M19" s="184"/>
    </row>
    <row r="20" spans="1:13" s="130" customFormat="1" x14ac:dyDescent="0.2">
      <c r="A20" s="131"/>
      <c r="B20" s="132"/>
      <c r="D20" s="132"/>
      <c r="E20" s="171"/>
      <c r="F20" s="184"/>
      <c r="G20" s="184"/>
      <c r="H20" s="184"/>
      <c r="I20" s="184"/>
      <c r="J20" s="184"/>
      <c r="K20" s="184"/>
      <c r="L20" s="184"/>
      <c r="M20" s="184"/>
    </row>
    <row r="21" spans="1:13" s="130" customFormat="1" x14ac:dyDescent="0.2">
      <c r="A21" s="140">
        <v>7</v>
      </c>
      <c r="B21" s="132"/>
      <c r="C21" s="141" t="s">
        <v>326</v>
      </c>
      <c r="D21" s="132"/>
      <c r="E21" s="170">
        <v>0</v>
      </c>
      <c r="F21" s="184"/>
      <c r="G21" s="184"/>
      <c r="H21" s="184"/>
      <c r="I21" s="184"/>
      <c r="J21" s="184"/>
      <c r="K21" s="184"/>
      <c r="L21" s="184"/>
      <c r="M21" s="184"/>
    </row>
    <row r="22" spans="1:13" s="130" customFormat="1" x14ac:dyDescent="0.2">
      <c r="A22" s="131"/>
      <c r="B22" s="132"/>
      <c r="D22" s="132"/>
      <c r="E22" s="171"/>
      <c r="F22" s="184"/>
      <c r="G22" s="184"/>
      <c r="H22" s="184"/>
      <c r="I22" s="184"/>
      <c r="J22" s="184"/>
      <c r="K22" s="184"/>
      <c r="L22" s="184"/>
      <c r="M22" s="184"/>
    </row>
    <row r="23" spans="1:13" s="130" customFormat="1" x14ac:dyDescent="0.2">
      <c r="A23" s="140">
        <v>8</v>
      </c>
      <c r="B23" s="132"/>
      <c r="C23" s="141" t="s">
        <v>305</v>
      </c>
      <c r="D23" s="132"/>
      <c r="E23" s="170">
        <v>0</v>
      </c>
      <c r="F23" s="184"/>
      <c r="G23" s="184"/>
      <c r="H23" s="184"/>
      <c r="I23" s="184"/>
      <c r="J23" s="184"/>
      <c r="K23" s="184"/>
      <c r="L23" s="184"/>
      <c r="M23" s="184"/>
    </row>
    <row r="24" spans="1:13" s="130" customFormat="1" x14ac:dyDescent="0.2">
      <c r="A24" s="131"/>
      <c r="B24" s="132"/>
      <c r="D24" s="132"/>
      <c r="E24" s="171"/>
      <c r="F24" s="184"/>
      <c r="G24" s="184"/>
      <c r="H24" s="184"/>
      <c r="I24" s="184"/>
      <c r="J24" s="184"/>
      <c r="K24" s="184"/>
      <c r="L24" s="184"/>
      <c r="M24" s="184"/>
    </row>
    <row r="25" spans="1:13" s="130" customFormat="1" x14ac:dyDescent="0.2">
      <c r="A25" s="140">
        <v>9</v>
      </c>
      <c r="B25" s="132"/>
      <c r="C25" s="141" t="s">
        <v>351</v>
      </c>
      <c r="D25" s="132"/>
      <c r="E25" s="170">
        <v>0</v>
      </c>
      <c r="F25" s="184"/>
      <c r="G25" s="184"/>
      <c r="H25" s="184"/>
      <c r="I25" s="184"/>
      <c r="J25" s="184"/>
      <c r="K25" s="184"/>
      <c r="L25" s="184"/>
      <c r="M25" s="184"/>
    </row>
    <row r="26" spans="1:13" s="130" customFormat="1" x14ac:dyDescent="0.2">
      <c r="A26" s="131"/>
      <c r="B26" s="132"/>
      <c r="D26" s="132"/>
      <c r="E26" s="171"/>
      <c r="F26" s="184"/>
      <c r="G26" s="184"/>
      <c r="H26" s="184"/>
      <c r="I26" s="184"/>
      <c r="J26" s="184"/>
      <c r="K26" s="184"/>
      <c r="L26" s="184"/>
      <c r="M26" s="184"/>
    </row>
    <row r="27" spans="1:13" s="130" customFormat="1" x14ac:dyDescent="0.2">
      <c r="A27" s="140">
        <v>10</v>
      </c>
      <c r="B27" s="132"/>
      <c r="C27" s="141" t="s">
        <v>352</v>
      </c>
      <c r="D27" s="132"/>
      <c r="E27" s="172">
        <v>0</v>
      </c>
      <c r="F27" s="187">
        <f>E19+E21+E23+E25</f>
        <v>0</v>
      </c>
      <c r="G27" s="184" t="b">
        <f>E27=F27</f>
        <v>1</v>
      </c>
      <c r="H27" s="184"/>
      <c r="I27" s="184"/>
      <c r="J27" s="184"/>
      <c r="K27" s="184"/>
      <c r="L27" s="184"/>
      <c r="M27" s="184"/>
    </row>
    <row r="28" spans="1:13" s="130" customFormat="1" x14ac:dyDescent="0.2">
      <c r="A28" s="131"/>
      <c r="B28" s="132"/>
      <c r="D28" s="132"/>
      <c r="E28" s="171"/>
      <c r="F28" s="184"/>
      <c r="G28" s="184"/>
      <c r="H28" s="184"/>
      <c r="I28" s="184"/>
      <c r="J28" s="184"/>
      <c r="K28" s="184"/>
      <c r="L28" s="184"/>
      <c r="M28" s="184"/>
    </row>
    <row r="29" spans="1:13" s="130" customFormat="1" x14ac:dyDescent="0.2">
      <c r="A29" s="140">
        <v>11</v>
      </c>
      <c r="B29" s="132"/>
      <c r="C29" s="141" t="s">
        <v>306</v>
      </c>
      <c r="D29" s="132"/>
      <c r="E29" s="170">
        <v>0</v>
      </c>
      <c r="F29" s="187"/>
      <c r="G29" s="184"/>
      <c r="H29" s="184"/>
      <c r="I29" s="184"/>
      <c r="J29" s="184"/>
      <c r="K29" s="184"/>
      <c r="L29" s="184"/>
      <c r="M29" s="184"/>
    </row>
    <row r="30" spans="1:13" s="130" customFormat="1" x14ac:dyDescent="0.2">
      <c r="A30" s="131"/>
      <c r="B30" s="132"/>
      <c r="D30" s="132"/>
      <c r="E30" s="171"/>
      <c r="F30" s="184"/>
      <c r="G30" s="184"/>
      <c r="H30" s="184"/>
      <c r="I30" s="184"/>
      <c r="J30" s="184"/>
      <c r="K30" s="184"/>
      <c r="L30" s="184"/>
      <c r="M30" s="184"/>
    </row>
    <row r="31" spans="1:13" s="130" customFormat="1" x14ac:dyDescent="0.2">
      <c r="A31" s="140">
        <v>12</v>
      </c>
      <c r="B31" s="132"/>
      <c r="C31" s="141" t="s">
        <v>353</v>
      </c>
      <c r="D31" s="132"/>
      <c r="E31" s="170">
        <v>0</v>
      </c>
      <c r="F31" s="187">
        <f>E29-E27</f>
        <v>0</v>
      </c>
      <c r="G31" s="184" t="b">
        <f>E31=F31</f>
        <v>1</v>
      </c>
      <c r="H31" s="188"/>
      <c r="I31" s="188"/>
      <c r="J31" s="184"/>
      <c r="K31" s="184"/>
      <c r="L31" s="184"/>
      <c r="M31" s="184"/>
    </row>
    <row r="32" spans="1:13" s="130" customFormat="1" x14ac:dyDescent="0.2">
      <c r="A32" s="131"/>
      <c r="B32" s="132"/>
      <c r="D32" s="132"/>
      <c r="E32" s="171"/>
      <c r="F32" s="184"/>
      <c r="G32" s="184"/>
      <c r="H32" s="184"/>
      <c r="I32" s="184"/>
      <c r="J32" s="184"/>
      <c r="K32" s="184"/>
      <c r="L32" s="184"/>
      <c r="M32" s="184"/>
    </row>
    <row r="33" spans="1:256" s="130" customFormat="1" x14ac:dyDescent="0.2">
      <c r="A33" s="140">
        <v>13</v>
      </c>
      <c r="B33" s="132"/>
      <c r="C33" s="141" t="s">
        <v>307</v>
      </c>
      <c r="D33" s="132"/>
      <c r="E33" s="170">
        <f>'1-7'!D161</f>
        <v>0</v>
      </c>
      <c r="F33" s="184"/>
      <c r="G33" s="184"/>
      <c r="H33" s="184"/>
      <c r="I33" s="184"/>
      <c r="J33" s="184"/>
      <c r="K33" s="184"/>
      <c r="L33" s="184"/>
      <c r="M33" s="184"/>
    </row>
    <row r="34" spans="1:256" s="130" customFormat="1" x14ac:dyDescent="0.2">
      <c r="A34" s="131"/>
      <c r="B34" s="132"/>
      <c r="D34" s="132"/>
      <c r="E34" s="171"/>
      <c r="F34" s="184"/>
      <c r="G34" s="184"/>
      <c r="H34" s="184"/>
      <c r="I34" s="184"/>
      <c r="J34" s="184"/>
      <c r="K34" s="184"/>
      <c r="L34" s="184"/>
      <c r="M34" s="184"/>
    </row>
    <row r="35" spans="1:256" s="130" customFormat="1" x14ac:dyDescent="0.2">
      <c r="A35" s="140">
        <v>14</v>
      </c>
      <c r="B35" s="132"/>
      <c r="C35" s="141" t="s">
        <v>308</v>
      </c>
      <c r="D35" s="132"/>
      <c r="E35" s="170">
        <f>'1-7'!D154</f>
        <v>0</v>
      </c>
      <c r="F35" s="184"/>
      <c r="G35" s="184"/>
      <c r="H35" s="184"/>
      <c r="I35" s="184"/>
      <c r="J35" s="184"/>
      <c r="K35" s="184"/>
      <c r="L35" s="184"/>
      <c r="M35" s="184"/>
    </row>
    <row r="36" spans="1:256" s="130" customFormat="1" x14ac:dyDescent="0.2">
      <c r="A36" s="131"/>
      <c r="B36" s="132"/>
      <c r="D36" s="132"/>
      <c r="E36" s="171"/>
      <c r="F36" s="184"/>
      <c r="G36" s="184"/>
      <c r="H36" s="184"/>
      <c r="I36" s="184"/>
      <c r="J36" s="184"/>
      <c r="K36" s="184"/>
      <c r="L36" s="184"/>
      <c r="M36" s="184"/>
    </row>
    <row r="37" spans="1:256" s="130" customFormat="1" x14ac:dyDescent="0.2">
      <c r="A37" s="147">
        <v>15</v>
      </c>
      <c r="B37" s="132"/>
      <c r="C37" s="141" t="s">
        <v>309</v>
      </c>
      <c r="D37" s="132"/>
      <c r="E37" s="170">
        <f>'1-7'!D163</f>
        <v>0</v>
      </c>
      <c r="F37" s="187">
        <f>E35-(E33)</f>
        <v>0</v>
      </c>
      <c r="G37" s="184" t="b">
        <f>E37=F37</f>
        <v>1</v>
      </c>
      <c r="H37" s="184"/>
      <c r="I37" s="184"/>
      <c r="J37" s="184"/>
      <c r="K37" s="184"/>
      <c r="L37" s="184"/>
      <c r="M37" s="184"/>
    </row>
    <row r="38" spans="1:256" s="130" customFormat="1" x14ac:dyDescent="0.2">
      <c r="A38" s="131"/>
      <c r="B38" s="132"/>
      <c r="D38" s="132"/>
      <c r="E38" s="171"/>
      <c r="F38" s="184"/>
      <c r="G38" s="184"/>
      <c r="H38" s="184"/>
      <c r="I38" s="184"/>
      <c r="J38" s="184"/>
      <c r="K38" s="184"/>
      <c r="L38" s="184"/>
      <c r="M38" s="184"/>
    </row>
    <row r="39" spans="1:256" s="130" customFormat="1" x14ac:dyDescent="0.2">
      <c r="A39" s="147">
        <v>16</v>
      </c>
      <c r="B39" s="132"/>
      <c r="C39" s="141" t="s">
        <v>310</v>
      </c>
      <c r="D39" s="132"/>
      <c r="E39" s="170">
        <f>'1-7'!D163</f>
        <v>0</v>
      </c>
      <c r="F39" s="187">
        <f>E37+E31</f>
        <v>0</v>
      </c>
      <c r="G39" s="184" t="b">
        <f>E39=F39</f>
        <v>1</v>
      </c>
      <c r="H39" s="184"/>
      <c r="I39" s="184"/>
      <c r="J39" s="184"/>
      <c r="K39" s="184"/>
      <c r="L39" s="184"/>
      <c r="M39" s="184"/>
    </row>
    <row r="40" spans="1:256" s="130" customFormat="1" x14ac:dyDescent="0.2">
      <c r="A40" s="131"/>
      <c r="B40" s="132"/>
      <c r="D40" s="132"/>
      <c r="E40" s="171"/>
      <c r="F40" s="184"/>
      <c r="G40" s="184"/>
      <c r="H40" s="184"/>
      <c r="I40" s="184"/>
      <c r="J40" s="184"/>
      <c r="K40" s="184"/>
      <c r="L40" s="184"/>
      <c r="M40" s="184"/>
    </row>
    <row r="41" spans="1:256" s="130" customFormat="1" x14ac:dyDescent="0.2">
      <c r="A41" s="147">
        <v>17</v>
      </c>
      <c r="B41" s="132"/>
      <c r="C41" s="141" t="s">
        <v>316</v>
      </c>
      <c r="D41" s="132"/>
      <c r="E41" s="170">
        <f>'1-7'!D170</f>
        <v>0</v>
      </c>
      <c r="F41" s="184"/>
      <c r="G41" s="184"/>
      <c r="H41" s="184"/>
      <c r="I41" s="184"/>
      <c r="J41" s="184"/>
      <c r="K41" s="184"/>
      <c r="L41" s="184"/>
      <c r="M41" s="184"/>
    </row>
    <row r="42" spans="1:256" s="130" customFormat="1" x14ac:dyDescent="0.2">
      <c r="B42" s="132"/>
      <c r="D42" s="132"/>
      <c r="E42" s="171"/>
      <c r="F42" s="184"/>
      <c r="G42" s="184"/>
      <c r="H42" s="184"/>
      <c r="I42" s="184"/>
      <c r="J42" s="184"/>
      <c r="K42" s="184"/>
      <c r="L42" s="184"/>
      <c r="M42" s="184"/>
    </row>
    <row r="43" spans="1:256" s="130" customFormat="1" x14ac:dyDescent="0.2">
      <c r="A43" s="142">
        <v>17.100000000000001</v>
      </c>
      <c r="B43" s="132"/>
      <c r="C43" s="141" t="s">
        <v>317</v>
      </c>
      <c r="D43" s="132"/>
      <c r="E43" s="170">
        <f>'1-7'!D170</f>
        <v>0</v>
      </c>
      <c r="F43" s="184"/>
      <c r="G43" s="184"/>
      <c r="H43" s="184"/>
      <c r="I43" s="184"/>
      <c r="J43" s="184"/>
      <c r="K43" s="184"/>
      <c r="L43" s="184"/>
      <c r="M43" s="184"/>
    </row>
    <row r="44" spans="1:256" s="130" customFormat="1" x14ac:dyDescent="0.2">
      <c r="A44" s="211"/>
      <c r="B44" s="211"/>
      <c r="C44" s="212"/>
      <c r="D44" s="211"/>
      <c r="E44" s="213"/>
      <c r="F44" s="214"/>
      <c r="G44" s="214"/>
      <c r="H44" s="214"/>
      <c r="I44" s="214"/>
      <c r="J44" s="214"/>
      <c r="K44" s="214"/>
      <c r="L44" s="214"/>
      <c r="M44" s="214"/>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5"/>
      <c r="BY44" s="215"/>
      <c r="BZ44" s="215"/>
      <c r="CA44" s="215"/>
      <c r="CB44" s="215"/>
      <c r="CC44" s="215"/>
      <c r="CD44" s="215"/>
      <c r="CE44" s="215"/>
      <c r="CF44" s="215"/>
      <c r="CG44" s="215"/>
      <c r="CH44" s="215"/>
      <c r="CI44" s="215"/>
      <c r="CJ44" s="215"/>
      <c r="CK44" s="215"/>
      <c r="CL44" s="215"/>
      <c r="CM44" s="215"/>
      <c r="CN44" s="215"/>
      <c r="CO44" s="215"/>
      <c r="CP44" s="215"/>
      <c r="CQ44" s="215"/>
      <c r="CR44" s="215"/>
      <c r="CS44" s="215"/>
      <c r="CT44" s="215"/>
      <c r="CU44" s="215"/>
      <c r="CV44" s="215"/>
      <c r="CW44" s="215"/>
      <c r="CX44" s="215"/>
      <c r="CY44" s="215"/>
      <c r="CZ44" s="215"/>
      <c r="DA44" s="215"/>
      <c r="DB44" s="215"/>
      <c r="DC44" s="215"/>
      <c r="DD44" s="215"/>
      <c r="DE44" s="215"/>
      <c r="DF44" s="215"/>
      <c r="DG44" s="215"/>
      <c r="DH44" s="215"/>
      <c r="DI44" s="215"/>
      <c r="DJ44" s="215"/>
      <c r="DK44" s="215"/>
      <c r="DL44" s="215"/>
      <c r="DM44" s="215"/>
      <c r="DN44" s="215"/>
      <c r="DO44" s="215"/>
      <c r="DP44" s="215"/>
      <c r="DQ44" s="215"/>
      <c r="DR44" s="215"/>
      <c r="DS44" s="215"/>
      <c r="DT44" s="215"/>
      <c r="DU44" s="215"/>
      <c r="DV44" s="215"/>
      <c r="DW44" s="215"/>
      <c r="DX44" s="215"/>
      <c r="DY44" s="215"/>
      <c r="DZ44" s="215"/>
      <c r="EA44" s="215"/>
      <c r="EB44" s="215"/>
      <c r="EC44" s="215"/>
      <c r="ED44" s="215"/>
      <c r="EE44" s="215"/>
      <c r="EF44" s="215"/>
      <c r="EG44" s="215"/>
      <c r="EH44" s="215"/>
      <c r="EI44" s="215"/>
      <c r="EJ44" s="215"/>
      <c r="EK44" s="215"/>
      <c r="EL44" s="215"/>
      <c r="EM44" s="215"/>
      <c r="EN44" s="215"/>
      <c r="EO44" s="215"/>
      <c r="EP44" s="215"/>
      <c r="EQ44" s="215"/>
      <c r="ER44" s="215"/>
      <c r="ES44" s="215"/>
      <c r="ET44" s="215"/>
      <c r="EU44" s="215"/>
      <c r="EV44" s="215"/>
      <c r="EW44" s="215"/>
      <c r="EX44" s="215"/>
      <c r="EY44" s="215"/>
      <c r="EZ44" s="215"/>
      <c r="FA44" s="215"/>
      <c r="FB44" s="215"/>
      <c r="FC44" s="215"/>
      <c r="FD44" s="215"/>
      <c r="FE44" s="215"/>
      <c r="FF44" s="215"/>
      <c r="FG44" s="215"/>
      <c r="FH44" s="215"/>
      <c r="FI44" s="215"/>
      <c r="FJ44" s="215"/>
      <c r="FK44" s="215"/>
      <c r="FL44" s="215"/>
      <c r="FM44" s="215"/>
      <c r="FN44" s="215"/>
      <c r="FO44" s="215"/>
      <c r="FP44" s="215"/>
      <c r="FQ44" s="215"/>
      <c r="FR44" s="215"/>
      <c r="FS44" s="215"/>
      <c r="FT44" s="215"/>
      <c r="FU44" s="215"/>
      <c r="FV44" s="215"/>
      <c r="FW44" s="215"/>
      <c r="FX44" s="215"/>
      <c r="FY44" s="215"/>
      <c r="FZ44" s="215"/>
      <c r="GA44" s="215"/>
      <c r="GB44" s="215"/>
      <c r="GC44" s="215"/>
      <c r="GD44" s="215"/>
      <c r="GE44" s="215"/>
      <c r="GF44" s="215"/>
      <c r="GG44" s="215"/>
      <c r="GH44" s="215"/>
      <c r="GI44" s="215"/>
      <c r="GJ44" s="215"/>
      <c r="GK44" s="215"/>
      <c r="GL44" s="215"/>
      <c r="GM44" s="215"/>
      <c r="GN44" s="215"/>
      <c r="GO44" s="215"/>
      <c r="GP44" s="215"/>
      <c r="GQ44" s="215"/>
      <c r="GR44" s="215"/>
      <c r="GS44" s="215"/>
      <c r="GT44" s="215"/>
      <c r="GU44" s="215"/>
      <c r="GV44" s="215"/>
      <c r="GW44" s="215"/>
      <c r="GX44" s="215"/>
      <c r="GY44" s="215"/>
      <c r="GZ44" s="215"/>
      <c r="HA44" s="215"/>
      <c r="HB44" s="215"/>
      <c r="HC44" s="215"/>
      <c r="HD44" s="215"/>
      <c r="HE44" s="215"/>
      <c r="HF44" s="215"/>
      <c r="HG44" s="215"/>
      <c r="HH44" s="215"/>
      <c r="HI44" s="215"/>
      <c r="HJ44" s="215"/>
      <c r="HK44" s="215"/>
      <c r="HL44" s="215"/>
      <c r="HM44" s="215"/>
      <c r="HN44" s="215"/>
      <c r="HO44" s="215"/>
      <c r="HP44" s="215"/>
      <c r="HQ44" s="215"/>
      <c r="HR44" s="215"/>
      <c r="HS44" s="215"/>
      <c r="HT44" s="215"/>
      <c r="HU44" s="215"/>
      <c r="HV44" s="215"/>
      <c r="HW44" s="215"/>
      <c r="HX44" s="215"/>
      <c r="HY44" s="215"/>
      <c r="HZ44" s="215"/>
      <c r="IA44" s="215"/>
      <c r="IB44" s="215"/>
      <c r="IC44" s="215"/>
      <c r="ID44" s="215"/>
      <c r="IE44" s="215"/>
      <c r="IF44" s="215"/>
      <c r="IG44" s="215"/>
      <c r="IH44" s="215"/>
      <c r="II44" s="215"/>
      <c r="IJ44" s="215"/>
      <c r="IK44" s="215"/>
      <c r="IL44" s="215"/>
      <c r="IM44" s="215"/>
      <c r="IN44" s="215"/>
      <c r="IO44" s="215"/>
      <c r="IP44" s="215"/>
      <c r="IQ44" s="215"/>
      <c r="IR44" s="215"/>
      <c r="IS44" s="215"/>
      <c r="IT44" s="215"/>
      <c r="IU44" s="215"/>
      <c r="IV44" s="215"/>
    </row>
    <row r="45" spans="1:256" s="130" customFormat="1" x14ac:dyDescent="0.2">
      <c r="A45" s="216">
        <v>18</v>
      </c>
      <c r="B45" s="211"/>
      <c r="C45" s="217" t="s">
        <v>375</v>
      </c>
      <c r="D45" s="211"/>
      <c r="E45" s="236">
        <f>'1-7'!B26</f>
        <v>0</v>
      </c>
      <c r="F45" s="214"/>
      <c r="G45" s="214"/>
      <c r="H45" s="214"/>
      <c r="I45" s="214"/>
      <c r="J45" s="214"/>
      <c r="K45" s="214"/>
      <c r="L45" s="214"/>
      <c r="M45" s="214"/>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5"/>
      <c r="BQ45" s="215"/>
      <c r="BR45" s="215"/>
      <c r="BS45" s="215"/>
      <c r="BT45" s="215"/>
      <c r="BU45" s="215"/>
      <c r="BV45" s="215"/>
      <c r="BW45" s="215"/>
      <c r="BX45" s="215"/>
      <c r="BY45" s="215"/>
      <c r="BZ45" s="215"/>
      <c r="CA45" s="215"/>
      <c r="CB45" s="215"/>
      <c r="CC45" s="215"/>
      <c r="CD45" s="215"/>
      <c r="CE45" s="215"/>
      <c r="CF45" s="215"/>
      <c r="CG45" s="215"/>
      <c r="CH45" s="215"/>
      <c r="CI45" s="215"/>
      <c r="CJ45" s="215"/>
      <c r="CK45" s="215"/>
      <c r="CL45" s="215"/>
      <c r="CM45" s="215"/>
      <c r="CN45" s="215"/>
      <c r="CO45" s="215"/>
      <c r="CP45" s="215"/>
      <c r="CQ45" s="215"/>
      <c r="CR45" s="215"/>
      <c r="CS45" s="215"/>
      <c r="CT45" s="215"/>
      <c r="CU45" s="215"/>
      <c r="CV45" s="215"/>
      <c r="CW45" s="215"/>
      <c r="CX45" s="215"/>
      <c r="CY45" s="215"/>
      <c r="CZ45" s="215"/>
      <c r="DA45" s="215"/>
      <c r="DB45" s="215"/>
      <c r="DC45" s="215"/>
      <c r="DD45" s="215"/>
      <c r="DE45" s="215"/>
      <c r="DF45" s="215"/>
      <c r="DG45" s="215"/>
      <c r="DH45" s="215"/>
      <c r="DI45" s="215"/>
      <c r="DJ45" s="215"/>
      <c r="DK45" s="215"/>
      <c r="DL45" s="215"/>
      <c r="DM45" s="215"/>
      <c r="DN45" s="215"/>
      <c r="DO45" s="215"/>
      <c r="DP45" s="215"/>
      <c r="DQ45" s="215"/>
      <c r="DR45" s="215"/>
      <c r="DS45" s="215"/>
      <c r="DT45" s="215"/>
      <c r="DU45" s="215"/>
      <c r="DV45" s="215"/>
      <c r="DW45" s="215"/>
      <c r="DX45" s="215"/>
      <c r="DY45" s="215"/>
      <c r="DZ45" s="215"/>
      <c r="EA45" s="215"/>
      <c r="EB45" s="215"/>
      <c r="EC45" s="215"/>
      <c r="ED45" s="215"/>
      <c r="EE45" s="215"/>
      <c r="EF45" s="215"/>
      <c r="EG45" s="215"/>
      <c r="EH45" s="215"/>
      <c r="EI45" s="215"/>
      <c r="EJ45" s="215"/>
      <c r="EK45" s="215"/>
      <c r="EL45" s="215"/>
      <c r="EM45" s="215"/>
      <c r="EN45" s="215"/>
      <c r="EO45" s="215"/>
      <c r="EP45" s="215"/>
      <c r="EQ45" s="215"/>
      <c r="ER45" s="215"/>
      <c r="ES45" s="215"/>
      <c r="ET45" s="215"/>
      <c r="EU45" s="215"/>
      <c r="EV45" s="215"/>
      <c r="EW45" s="215"/>
      <c r="EX45" s="215"/>
      <c r="EY45" s="215"/>
      <c r="EZ45" s="215"/>
      <c r="FA45" s="215"/>
      <c r="FB45" s="215"/>
      <c r="FC45" s="215"/>
      <c r="FD45" s="215"/>
      <c r="FE45" s="215"/>
      <c r="FF45" s="215"/>
      <c r="FG45" s="215"/>
      <c r="FH45" s="215"/>
      <c r="FI45" s="215"/>
      <c r="FJ45" s="215"/>
      <c r="FK45" s="215"/>
      <c r="FL45" s="215"/>
      <c r="FM45" s="215"/>
      <c r="FN45" s="215"/>
      <c r="FO45" s="215"/>
      <c r="FP45" s="215"/>
      <c r="FQ45" s="215"/>
      <c r="FR45" s="215"/>
      <c r="FS45" s="215"/>
      <c r="FT45" s="215"/>
      <c r="FU45" s="215"/>
      <c r="FV45" s="215"/>
      <c r="FW45" s="215"/>
      <c r="FX45" s="215"/>
      <c r="FY45" s="215"/>
      <c r="FZ45" s="215"/>
      <c r="GA45" s="215"/>
      <c r="GB45" s="215"/>
      <c r="GC45" s="215"/>
      <c r="GD45" s="215"/>
      <c r="GE45" s="215"/>
      <c r="GF45" s="215"/>
      <c r="GG45" s="215"/>
      <c r="GH45" s="215"/>
      <c r="GI45" s="215"/>
      <c r="GJ45" s="215"/>
      <c r="GK45" s="215"/>
      <c r="GL45" s="215"/>
      <c r="GM45" s="215"/>
      <c r="GN45" s="215"/>
      <c r="GO45" s="215"/>
      <c r="GP45" s="215"/>
      <c r="GQ45" s="215"/>
      <c r="GR45" s="215"/>
      <c r="GS45" s="215"/>
      <c r="GT45" s="215"/>
      <c r="GU45" s="215"/>
      <c r="GV45" s="215"/>
      <c r="GW45" s="215"/>
      <c r="GX45" s="215"/>
      <c r="GY45" s="215"/>
      <c r="GZ45" s="215"/>
      <c r="HA45" s="215"/>
      <c r="HB45" s="215"/>
      <c r="HC45" s="215"/>
      <c r="HD45" s="215"/>
      <c r="HE45" s="215"/>
      <c r="HF45" s="215"/>
      <c r="HG45" s="215"/>
      <c r="HH45" s="215"/>
      <c r="HI45" s="215"/>
      <c r="HJ45" s="215"/>
      <c r="HK45" s="215"/>
      <c r="HL45" s="215"/>
      <c r="HM45" s="215"/>
      <c r="HN45" s="215"/>
      <c r="HO45" s="215"/>
      <c r="HP45" s="215"/>
      <c r="HQ45" s="215"/>
      <c r="HR45" s="215"/>
      <c r="HS45" s="215"/>
      <c r="HT45" s="215"/>
      <c r="HU45" s="215"/>
      <c r="HV45" s="215"/>
      <c r="HW45" s="215"/>
      <c r="HX45" s="215"/>
      <c r="HY45" s="215"/>
      <c r="HZ45" s="215"/>
      <c r="IA45" s="215"/>
      <c r="IB45" s="215"/>
      <c r="IC45" s="215"/>
      <c r="ID45" s="215"/>
      <c r="IE45" s="215"/>
      <c r="IF45" s="215"/>
      <c r="IG45" s="215"/>
      <c r="IH45" s="215"/>
      <c r="II45" s="215"/>
      <c r="IJ45" s="215"/>
      <c r="IK45" s="215"/>
      <c r="IL45" s="215"/>
      <c r="IM45" s="215"/>
      <c r="IN45" s="215"/>
      <c r="IO45" s="215"/>
      <c r="IP45" s="215"/>
      <c r="IQ45" s="215"/>
      <c r="IR45" s="215"/>
      <c r="IS45" s="215"/>
      <c r="IT45" s="215"/>
      <c r="IU45" s="215"/>
      <c r="IV45" s="215"/>
    </row>
    <row r="46" spans="1:256" s="130" customFormat="1" x14ac:dyDescent="0.2">
      <c r="A46" s="211"/>
      <c r="B46" s="211"/>
      <c r="C46" s="212"/>
      <c r="D46" s="211"/>
      <c r="E46" s="218"/>
      <c r="F46" s="214"/>
      <c r="G46" s="214"/>
      <c r="H46" s="214"/>
      <c r="I46" s="214"/>
      <c r="J46" s="214"/>
      <c r="K46" s="214"/>
      <c r="L46" s="214"/>
      <c r="M46" s="214"/>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5"/>
      <c r="BQ46" s="215"/>
      <c r="BR46" s="215"/>
      <c r="BS46" s="215"/>
      <c r="BT46" s="215"/>
      <c r="BU46" s="215"/>
      <c r="BV46" s="215"/>
      <c r="BW46" s="215"/>
      <c r="BX46" s="215"/>
      <c r="BY46" s="215"/>
      <c r="BZ46" s="215"/>
      <c r="CA46" s="215"/>
      <c r="CB46" s="215"/>
      <c r="CC46" s="215"/>
      <c r="CD46" s="215"/>
      <c r="CE46" s="215"/>
      <c r="CF46" s="215"/>
      <c r="CG46" s="215"/>
      <c r="CH46" s="215"/>
      <c r="CI46" s="215"/>
      <c r="CJ46" s="215"/>
      <c r="CK46" s="215"/>
      <c r="CL46" s="215"/>
      <c r="CM46" s="215"/>
      <c r="CN46" s="215"/>
      <c r="CO46" s="215"/>
      <c r="CP46" s="215"/>
      <c r="CQ46" s="215"/>
      <c r="CR46" s="215"/>
      <c r="CS46" s="215"/>
      <c r="CT46" s="215"/>
      <c r="CU46" s="215"/>
      <c r="CV46" s="215"/>
      <c r="CW46" s="215"/>
      <c r="CX46" s="215"/>
      <c r="CY46" s="215"/>
      <c r="CZ46" s="215"/>
      <c r="DA46" s="215"/>
      <c r="DB46" s="215"/>
      <c r="DC46" s="215"/>
      <c r="DD46" s="215"/>
      <c r="DE46" s="215"/>
      <c r="DF46" s="215"/>
      <c r="DG46" s="215"/>
      <c r="DH46" s="215"/>
      <c r="DI46" s="215"/>
      <c r="DJ46" s="215"/>
      <c r="DK46" s="215"/>
      <c r="DL46" s="215"/>
      <c r="DM46" s="215"/>
      <c r="DN46" s="215"/>
      <c r="DO46" s="215"/>
      <c r="DP46" s="215"/>
      <c r="DQ46" s="215"/>
      <c r="DR46" s="215"/>
      <c r="DS46" s="215"/>
      <c r="DT46" s="215"/>
      <c r="DU46" s="215"/>
      <c r="DV46" s="215"/>
      <c r="DW46" s="215"/>
      <c r="DX46" s="215"/>
      <c r="DY46" s="215"/>
      <c r="DZ46" s="215"/>
      <c r="EA46" s="215"/>
      <c r="EB46" s="215"/>
      <c r="EC46" s="215"/>
      <c r="ED46" s="215"/>
      <c r="EE46" s="215"/>
      <c r="EF46" s="215"/>
      <c r="EG46" s="215"/>
      <c r="EH46" s="215"/>
      <c r="EI46" s="215"/>
      <c r="EJ46" s="215"/>
      <c r="EK46" s="215"/>
      <c r="EL46" s="215"/>
      <c r="EM46" s="215"/>
      <c r="EN46" s="215"/>
      <c r="EO46" s="215"/>
      <c r="EP46" s="215"/>
      <c r="EQ46" s="215"/>
      <c r="ER46" s="215"/>
      <c r="ES46" s="215"/>
      <c r="ET46" s="215"/>
      <c r="EU46" s="215"/>
      <c r="EV46" s="215"/>
      <c r="EW46" s="215"/>
      <c r="EX46" s="215"/>
      <c r="EY46" s="215"/>
      <c r="EZ46" s="215"/>
      <c r="FA46" s="215"/>
      <c r="FB46" s="215"/>
      <c r="FC46" s="215"/>
      <c r="FD46" s="215"/>
      <c r="FE46" s="215"/>
      <c r="FF46" s="215"/>
      <c r="FG46" s="215"/>
      <c r="FH46" s="215"/>
      <c r="FI46" s="215"/>
      <c r="FJ46" s="215"/>
      <c r="FK46" s="215"/>
      <c r="FL46" s="215"/>
      <c r="FM46" s="215"/>
      <c r="FN46" s="215"/>
      <c r="FO46" s="215"/>
      <c r="FP46" s="215"/>
      <c r="FQ46" s="215"/>
      <c r="FR46" s="215"/>
      <c r="FS46" s="215"/>
      <c r="FT46" s="215"/>
      <c r="FU46" s="215"/>
      <c r="FV46" s="215"/>
      <c r="FW46" s="215"/>
      <c r="FX46" s="215"/>
      <c r="FY46" s="215"/>
      <c r="FZ46" s="215"/>
      <c r="GA46" s="215"/>
      <c r="GB46" s="215"/>
      <c r="GC46" s="215"/>
      <c r="GD46" s="215"/>
      <c r="GE46" s="215"/>
      <c r="GF46" s="215"/>
      <c r="GG46" s="215"/>
      <c r="GH46" s="215"/>
      <c r="GI46" s="215"/>
      <c r="GJ46" s="215"/>
      <c r="GK46" s="215"/>
      <c r="GL46" s="215"/>
      <c r="GM46" s="215"/>
      <c r="GN46" s="215"/>
      <c r="GO46" s="215"/>
      <c r="GP46" s="215"/>
      <c r="GQ46" s="215"/>
      <c r="GR46" s="215"/>
      <c r="GS46" s="215"/>
      <c r="GT46" s="215"/>
      <c r="GU46" s="215"/>
      <c r="GV46" s="215"/>
      <c r="GW46" s="215"/>
      <c r="GX46" s="215"/>
      <c r="GY46" s="215"/>
      <c r="GZ46" s="215"/>
      <c r="HA46" s="215"/>
      <c r="HB46" s="215"/>
      <c r="HC46" s="215"/>
      <c r="HD46" s="215"/>
      <c r="HE46" s="215"/>
      <c r="HF46" s="215"/>
      <c r="HG46" s="215"/>
      <c r="HH46" s="215"/>
      <c r="HI46" s="215"/>
      <c r="HJ46" s="215"/>
      <c r="HK46" s="215"/>
      <c r="HL46" s="215"/>
      <c r="HM46" s="215"/>
      <c r="HN46" s="215"/>
      <c r="HO46" s="215"/>
      <c r="HP46" s="215"/>
      <c r="HQ46" s="215"/>
      <c r="HR46" s="215"/>
      <c r="HS46" s="215"/>
      <c r="HT46" s="215"/>
      <c r="HU46" s="215"/>
      <c r="HV46" s="215"/>
      <c r="HW46" s="215"/>
      <c r="HX46" s="215"/>
      <c r="HY46" s="215"/>
      <c r="HZ46" s="215"/>
      <c r="IA46" s="215"/>
      <c r="IB46" s="215"/>
      <c r="IC46" s="215"/>
      <c r="ID46" s="215"/>
      <c r="IE46" s="215"/>
      <c r="IF46" s="215"/>
      <c r="IG46" s="215"/>
      <c r="IH46" s="215"/>
      <c r="II46" s="215"/>
      <c r="IJ46" s="215"/>
      <c r="IK46" s="215"/>
      <c r="IL46" s="215"/>
      <c r="IM46" s="215"/>
      <c r="IN46" s="215"/>
      <c r="IO46" s="215"/>
      <c r="IP46" s="215"/>
      <c r="IQ46" s="215"/>
      <c r="IR46" s="215"/>
      <c r="IS46" s="215"/>
      <c r="IT46" s="215"/>
      <c r="IU46" s="215"/>
      <c r="IV46" s="215"/>
    </row>
    <row r="47" spans="1:256" s="130" customFormat="1" x14ac:dyDescent="0.2">
      <c r="A47" s="216">
        <v>19</v>
      </c>
      <c r="B47" s="211"/>
      <c r="C47" s="217" t="s">
        <v>376</v>
      </c>
      <c r="D47" s="211"/>
      <c r="E47" s="236">
        <f>'1-7'!B28</f>
        <v>0</v>
      </c>
      <c r="F47" s="214"/>
      <c r="G47" s="214"/>
      <c r="H47" s="214"/>
      <c r="I47" s="214"/>
      <c r="J47" s="214"/>
      <c r="K47" s="214"/>
      <c r="L47" s="214"/>
      <c r="M47" s="214"/>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5"/>
      <c r="BQ47" s="215"/>
      <c r="BR47" s="215"/>
      <c r="BS47" s="215"/>
      <c r="BT47" s="215"/>
      <c r="BU47" s="215"/>
      <c r="BV47" s="215"/>
      <c r="BW47" s="215"/>
      <c r="BX47" s="215"/>
      <c r="BY47" s="215"/>
      <c r="BZ47" s="215"/>
      <c r="CA47" s="215"/>
      <c r="CB47" s="215"/>
      <c r="CC47" s="215"/>
      <c r="CD47" s="215"/>
      <c r="CE47" s="215"/>
      <c r="CF47" s="215"/>
      <c r="CG47" s="215"/>
      <c r="CH47" s="215"/>
      <c r="CI47" s="215"/>
      <c r="CJ47" s="215"/>
      <c r="CK47" s="215"/>
      <c r="CL47" s="215"/>
      <c r="CM47" s="215"/>
      <c r="CN47" s="215"/>
      <c r="CO47" s="215"/>
      <c r="CP47" s="215"/>
      <c r="CQ47" s="215"/>
      <c r="CR47" s="215"/>
      <c r="CS47" s="215"/>
      <c r="CT47" s="215"/>
      <c r="CU47" s="215"/>
      <c r="CV47" s="215"/>
      <c r="CW47" s="215"/>
      <c r="CX47" s="215"/>
      <c r="CY47" s="215"/>
      <c r="CZ47" s="215"/>
      <c r="DA47" s="215"/>
      <c r="DB47" s="215"/>
      <c r="DC47" s="215"/>
      <c r="DD47" s="215"/>
      <c r="DE47" s="215"/>
      <c r="DF47" s="215"/>
      <c r="DG47" s="215"/>
      <c r="DH47" s="215"/>
      <c r="DI47" s="215"/>
      <c r="DJ47" s="215"/>
      <c r="DK47" s="215"/>
      <c r="DL47" s="215"/>
      <c r="DM47" s="215"/>
      <c r="DN47" s="215"/>
      <c r="DO47" s="215"/>
      <c r="DP47" s="215"/>
      <c r="DQ47" s="215"/>
      <c r="DR47" s="215"/>
      <c r="DS47" s="215"/>
      <c r="DT47" s="215"/>
      <c r="DU47" s="215"/>
      <c r="DV47" s="215"/>
      <c r="DW47" s="215"/>
      <c r="DX47" s="215"/>
      <c r="DY47" s="215"/>
      <c r="DZ47" s="215"/>
      <c r="EA47" s="215"/>
      <c r="EB47" s="215"/>
      <c r="EC47" s="215"/>
      <c r="ED47" s="215"/>
      <c r="EE47" s="215"/>
      <c r="EF47" s="215"/>
      <c r="EG47" s="215"/>
      <c r="EH47" s="215"/>
      <c r="EI47" s="215"/>
      <c r="EJ47" s="215"/>
      <c r="EK47" s="215"/>
      <c r="EL47" s="215"/>
      <c r="EM47" s="215"/>
      <c r="EN47" s="215"/>
      <c r="EO47" s="215"/>
      <c r="EP47" s="215"/>
      <c r="EQ47" s="215"/>
      <c r="ER47" s="215"/>
      <c r="ES47" s="215"/>
      <c r="ET47" s="215"/>
      <c r="EU47" s="215"/>
      <c r="EV47" s="215"/>
      <c r="EW47" s="215"/>
      <c r="EX47" s="215"/>
      <c r="EY47" s="215"/>
      <c r="EZ47" s="215"/>
      <c r="FA47" s="215"/>
      <c r="FB47" s="215"/>
      <c r="FC47" s="215"/>
      <c r="FD47" s="215"/>
      <c r="FE47" s="215"/>
      <c r="FF47" s="215"/>
      <c r="FG47" s="215"/>
      <c r="FH47" s="215"/>
      <c r="FI47" s="215"/>
      <c r="FJ47" s="215"/>
      <c r="FK47" s="215"/>
      <c r="FL47" s="215"/>
      <c r="FM47" s="215"/>
      <c r="FN47" s="215"/>
      <c r="FO47" s="215"/>
      <c r="FP47" s="215"/>
      <c r="FQ47" s="215"/>
      <c r="FR47" s="215"/>
      <c r="FS47" s="215"/>
      <c r="FT47" s="215"/>
      <c r="FU47" s="215"/>
      <c r="FV47" s="215"/>
      <c r="FW47" s="215"/>
      <c r="FX47" s="215"/>
      <c r="FY47" s="215"/>
      <c r="FZ47" s="215"/>
      <c r="GA47" s="215"/>
      <c r="GB47" s="215"/>
      <c r="GC47" s="215"/>
      <c r="GD47" s="215"/>
      <c r="GE47" s="215"/>
      <c r="GF47" s="215"/>
      <c r="GG47" s="215"/>
      <c r="GH47" s="215"/>
      <c r="GI47" s="215"/>
      <c r="GJ47" s="215"/>
      <c r="GK47" s="215"/>
      <c r="GL47" s="215"/>
      <c r="GM47" s="215"/>
      <c r="GN47" s="215"/>
      <c r="GO47" s="215"/>
      <c r="GP47" s="215"/>
      <c r="GQ47" s="215"/>
      <c r="GR47" s="215"/>
      <c r="GS47" s="215"/>
      <c r="GT47" s="215"/>
      <c r="GU47" s="215"/>
      <c r="GV47" s="215"/>
      <c r="GW47" s="215"/>
      <c r="GX47" s="215"/>
      <c r="GY47" s="215"/>
      <c r="GZ47" s="215"/>
      <c r="HA47" s="215"/>
      <c r="HB47" s="215"/>
      <c r="HC47" s="215"/>
      <c r="HD47" s="215"/>
      <c r="HE47" s="215"/>
      <c r="HF47" s="215"/>
      <c r="HG47" s="215"/>
      <c r="HH47" s="215"/>
      <c r="HI47" s="215"/>
      <c r="HJ47" s="215"/>
      <c r="HK47" s="215"/>
      <c r="HL47" s="215"/>
      <c r="HM47" s="215"/>
      <c r="HN47" s="215"/>
      <c r="HO47" s="215"/>
      <c r="HP47" s="215"/>
      <c r="HQ47" s="215"/>
      <c r="HR47" s="215"/>
      <c r="HS47" s="215"/>
      <c r="HT47" s="215"/>
      <c r="HU47" s="215"/>
      <c r="HV47" s="215"/>
      <c r="HW47" s="215"/>
      <c r="HX47" s="215"/>
      <c r="HY47" s="215"/>
      <c r="HZ47" s="215"/>
      <c r="IA47" s="215"/>
      <c r="IB47" s="215"/>
      <c r="IC47" s="215"/>
      <c r="ID47" s="215"/>
      <c r="IE47" s="215"/>
      <c r="IF47" s="215"/>
      <c r="IG47" s="215"/>
      <c r="IH47" s="215"/>
      <c r="II47" s="215"/>
      <c r="IJ47" s="215"/>
      <c r="IK47" s="215"/>
      <c r="IL47" s="215"/>
      <c r="IM47" s="215"/>
      <c r="IN47" s="215"/>
      <c r="IO47" s="215"/>
      <c r="IP47" s="215"/>
      <c r="IQ47" s="215"/>
      <c r="IR47" s="215"/>
      <c r="IS47" s="215"/>
      <c r="IT47" s="215"/>
      <c r="IU47" s="215"/>
      <c r="IV47" s="215"/>
    </row>
    <row r="48" spans="1:256" x14ac:dyDescent="0.2">
      <c r="A48" s="211"/>
      <c r="B48" s="211"/>
      <c r="C48" s="212"/>
      <c r="D48" s="211"/>
      <c r="E48" s="219"/>
      <c r="F48" s="214"/>
      <c r="G48" s="214"/>
      <c r="H48" s="214"/>
      <c r="I48" s="214"/>
      <c r="J48" s="214"/>
      <c r="K48" s="214"/>
      <c r="L48" s="214"/>
      <c r="M48" s="214"/>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5"/>
      <c r="BQ48" s="215"/>
      <c r="BR48" s="215"/>
      <c r="BS48" s="215"/>
      <c r="BT48" s="215"/>
      <c r="BU48" s="215"/>
      <c r="BV48" s="215"/>
      <c r="BW48" s="215"/>
      <c r="BX48" s="215"/>
      <c r="BY48" s="215"/>
      <c r="BZ48" s="215"/>
      <c r="CA48" s="215"/>
      <c r="CB48" s="215"/>
      <c r="CC48" s="215"/>
      <c r="CD48" s="215"/>
      <c r="CE48" s="215"/>
      <c r="CF48" s="215"/>
      <c r="CG48" s="215"/>
      <c r="CH48" s="215"/>
      <c r="CI48" s="215"/>
      <c r="CJ48" s="215"/>
      <c r="CK48" s="215"/>
      <c r="CL48" s="215"/>
      <c r="CM48" s="215"/>
      <c r="CN48" s="215"/>
      <c r="CO48" s="215"/>
      <c r="CP48" s="215"/>
      <c r="CQ48" s="215"/>
      <c r="CR48" s="215"/>
      <c r="CS48" s="215"/>
      <c r="CT48" s="215"/>
      <c r="CU48" s="215"/>
      <c r="CV48" s="215"/>
      <c r="CW48" s="215"/>
      <c r="CX48" s="215"/>
      <c r="CY48" s="215"/>
      <c r="CZ48" s="215"/>
      <c r="DA48" s="215"/>
      <c r="DB48" s="215"/>
      <c r="DC48" s="215"/>
      <c r="DD48" s="215"/>
      <c r="DE48" s="215"/>
      <c r="DF48" s="215"/>
      <c r="DG48" s="215"/>
      <c r="DH48" s="215"/>
      <c r="DI48" s="215"/>
      <c r="DJ48" s="215"/>
      <c r="DK48" s="215"/>
      <c r="DL48" s="215"/>
      <c r="DM48" s="215"/>
      <c r="DN48" s="215"/>
      <c r="DO48" s="215"/>
      <c r="DP48" s="215"/>
      <c r="DQ48" s="215"/>
      <c r="DR48" s="215"/>
      <c r="DS48" s="215"/>
      <c r="DT48" s="215"/>
      <c r="DU48" s="215"/>
      <c r="DV48" s="215"/>
      <c r="DW48" s="215"/>
      <c r="DX48" s="215"/>
      <c r="DY48" s="215"/>
      <c r="DZ48" s="215"/>
      <c r="EA48" s="215"/>
      <c r="EB48" s="215"/>
      <c r="EC48" s="215"/>
      <c r="ED48" s="215"/>
      <c r="EE48" s="215"/>
      <c r="EF48" s="215"/>
      <c r="EG48" s="215"/>
      <c r="EH48" s="215"/>
      <c r="EI48" s="215"/>
      <c r="EJ48" s="215"/>
      <c r="EK48" s="215"/>
      <c r="EL48" s="215"/>
      <c r="EM48" s="215"/>
      <c r="EN48" s="215"/>
      <c r="EO48" s="215"/>
      <c r="EP48" s="215"/>
      <c r="EQ48" s="215"/>
      <c r="ER48" s="215"/>
      <c r="ES48" s="215"/>
      <c r="ET48" s="215"/>
      <c r="EU48" s="215"/>
      <c r="EV48" s="215"/>
      <c r="EW48" s="215"/>
      <c r="EX48" s="215"/>
      <c r="EY48" s="215"/>
      <c r="EZ48" s="215"/>
      <c r="FA48" s="215"/>
      <c r="FB48" s="215"/>
      <c r="FC48" s="215"/>
      <c r="FD48" s="215"/>
      <c r="FE48" s="215"/>
      <c r="FF48" s="215"/>
      <c r="FG48" s="215"/>
      <c r="FH48" s="215"/>
      <c r="FI48" s="215"/>
      <c r="FJ48" s="215"/>
      <c r="FK48" s="215"/>
      <c r="FL48" s="215"/>
      <c r="FM48" s="215"/>
      <c r="FN48" s="215"/>
      <c r="FO48" s="215"/>
      <c r="FP48" s="215"/>
      <c r="FQ48" s="215"/>
      <c r="FR48" s="215"/>
      <c r="FS48" s="215"/>
      <c r="FT48" s="215"/>
      <c r="FU48" s="215"/>
      <c r="FV48" s="215"/>
      <c r="FW48" s="215"/>
      <c r="FX48" s="215"/>
      <c r="FY48" s="215"/>
      <c r="FZ48" s="215"/>
      <c r="GA48" s="215"/>
      <c r="GB48" s="215"/>
      <c r="GC48" s="215"/>
      <c r="GD48" s="215"/>
      <c r="GE48" s="215"/>
      <c r="GF48" s="215"/>
      <c r="GG48" s="215"/>
      <c r="GH48" s="215"/>
      <c r="GI48" s="215"/>
      <c r="GJ48" s="215"/>
      <c r="GK48" s="215"/>
      <c r="GL48" s="215"/>
      <c r="GM48" s="215"/>
      <c r="GN48" s="215"/>
      <c r="GO48" s="215"/>
      <c r="GP48" s="215"/>
      <c r="GQ48" s="215"/>
      <c r="GR48" s="215"/>
      <c r="GS48" s="215"/>
      <c r="GT48" s="215"/>
      <c r="GU48" s="215"/>
      <c r="GV48" s="215"/>
      <c r="GW48" s="215"/>
      <c r="GX48" s="215"/>
      <c r="GY48" s="215"/>
      <c r="GZ48" s="215"/>
      <c r="HA48" s="215"/>
      <c r="HB48" s="215"/>
      <c r="HC48" s="215"/>
      <c r="HD48" s="215"/>
      <c r="HE48" s="215"/>
      <c r="HF48" s="215"/>
      <c r="HG48" s="215"/>
      <c r="HH48" s="215"/>
      <c r="HI48" s="215"/>
      <c r="HJ48" s="215"/>
      <c r="HK48" s="215"/>
      <c r="HL48" s="215"/>
      <c r="HM48" s="215"/>
      <c r="HN48" s="215"/>
      <c r="HO48" s="215"/>
      <c r="HP48" s="215"/>
      <c r="HQ48" s="215"/>
      <c r="HR48" s="215"/>
      <c r="HS48" s="215"/>
      <c r="HT48" s="215"/>
      <c r="HU48" s="215"/>
      <c r="HV48" s="215"/>
      <c r="HW48" s="215"/>
      <c r="HX48" s="215"/>
      <c r="HY48" s="215"/>
      <c r="HZ48" s="215"/>
      <c r="IA48" s="215"/>
      <c r="IB48" s="215"/>
      <c r="IC48" s="215"/>
      <c r="ID48" s="215"/>
      <c r="IE48" s="215"/>
      <c r="IF48" s="215"/>
      <c r="IG48" s="215"/>
      <c r="IH48" s="215"/>
      <c r="II48" s="215"/>
      <c r="IJ48" s="215"/>
      <c r="IK48" s="215"/>
      <c r="IL48" s="215"/>
      <c r="IM48" s="215"/>
      <c r="IN48" s="215"/>
      <c r="IO48" s="215"/>
      <c r="IP48" s="215"/>
      <c r="IQ48" s="215"/>
      <c r="IR48" s="215"/>
      <c r="IS48" s="215"/>
      <c r="IT48" s="215"/>
      <c r="IU48" s="215"/>
      <c r="IV48" s="215"/>
    </row>
    <row r="49" spans="1:256" x14ac:dyDescent="0.2">
      <c r="A49" s="216">
        <v>20</v>
      </c>
      <c r="B49" s="211"/>
      <c r="C49" s="217" t="s">
        <v>377</v>
      </c>
      <c r="D49" s="211"/>
      <c r="E49" s="170">
        <f>('1-7'!B104*('1-7'!B150/('1-7'!B150+'1-7'!C150)))+('1-7'!B118*('1-7'!C150/('1-7'!B150+'1-7'!C150)))</f>
        <v>0</v>
      </c>
      <c r="F49" s="214"/>
      <c r="G49" s="214"/>
      <c r="H49" s="214"/>
      <c r="I49" s="214"/>
      <c r="J49" s="214"/>
      <c r="K49" s="214"/>
      <c r="L49" s="214"/>
      <c r="M49" s="214"/>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5"/>
      <c r="BR49" s="215"/>
      <c r="BS49" s="215"/>
      <c r="BT49" s="215"/>
      <c r="BU49" s="215"/>
      <c r="BV49" s="215"/>
      <c r="BW49" s="215"/>
      <c r="BX49" s="215"/>
      <c r="BY49" s="215"/>
      <c r="BZ49" s="215"/>
      <c r="CA49" s="215"/>
      <c r="CB49" s="215"/>
      <c r="CC49" s="215"/>
      <c r="CD49" s="215"/>
      <c r="CE49" s="215"/>
      <c r="CF49" s="215"/>
      <c r="CG49" s="215"/>
      <c r="CH49" s="215"/>
      <c r="CI49" s="215"/>
      <c r="CJ49" s="215"/>
      <c r="CK49" s="215"/>
      <c r="CL49" s="215"/>
      <c r="CM49" s="215"/>
      <c r="CN49" s="215"/>
      <c r="CO49" s="215"/>
      <c r="CP49" s="215"/>
      <c r="CQ49" s="215"/>
      <c r="CR49" s="215"/>
      <c r="CS49" s="215"/>
      <c r="CT49" s="215"/>
      <c r="CU49" s="215"/>
      <c r="CV49" s="215"/>
      <c r="CW49" s="215"/>
      <c r="CX49" s="215"/>
      <c r="CY49" s="215"/>
      <c r="CZ49" s="215"/>
      <c r="DA49" s="215"/>
      <c r="DB49" s="215"/>
      <c r="DC49" s="215"/>
      <c r="DD49" s="215"/>
      <c r="DE49" s="215"/>
      <c r="DF49" s="215"/>
      <c r="DG49" s="215"/>
      <c r="DH49" s="215"/>
      <c r="DI49" s="215"/>
      <c r="DJ49" s="215"/>
      <c r="DK49" s="215"/>
      <c r="DL49" s="215"/>
      <c r="DM49" s="215"/>
      <c r="DN49" s="215"/>
      <c r="DO49" s="215"/>
      <c r="DP49" s="215"/>
      <c r="DQ49" s="215"/>
      <c r="DR49" s="215"/>
      <c r="DS49" s="215"/>
      <c r="DT49" s="215"/>
      <c r="DU49" s="215"/>
      <c r="DV49" s="215"/>
      <c r="DW49" s="215"/>
      <c r="DX49" s="215"/>
      <c r="DY49" s="215"/>
      <c r="DZ49" s="215"/>
      <c r="EA49" s="215"/>
      <c r="EB49" s="215"/>
      <c r="EC49" s="215"/>
      <c r="ED49" s="215"/>
      <c r="EE49" s="215"/>
      <c r="EF49" s="215"/>
      <c r="EG49" s="215"/>
      <c r="EH49" s="215"/>
      <c r="EI49" s="215"/>
      <c r="EJ49" s="215"/>
      <c r="EK49" s="215"/>
      <c r="EL49" s="215"/>
      <c r="EM49" s="215"/>
      <c r="EN49" s="215"/>
      <c r="EO49" s="215"/>
      <c r="EP49" s="215"/>
      <c r="EQ49" s="215"/>
      <c r="ER49" s="215"/>
      <c r="ES49" s="215"/>
      <c r="ET49" s="215"/>
      <c r="EU49" s="215"/>
      <c r="EV49" s="215"/>
      <c r="EW49" s="215"/>
      <c r="EX49" s="215"/>
      <c r="EY49" s="215"/>
      <c r="EZ49" s="215"/>
      <c r="FA49" s="215"/>
      <c r="FB49" s="215"/>
      <c r="FC49" s="215"/>
      <c r="FD49" s="215"/>
      <c r="FE49" s="215"/>
      <c r="FF49" s="215"/>
      <c r="FG49" s="215"/>
      <c r="FH49" s="215"/>
      <c r="FI49" s="215"/>
      <c r="FJ49" s="215"/>
      <c r="FK49" s="215"/>
      <c r="FL49" s="215"/>
      <c r="FM49" s="215"/>
      <c r="FN49" s="215"/>
      <c r="FO49" s="215"/>
      <c r="FP49" s="215"/>
      <c r="FQ49" s="215"/>
      <c r="FR49" s="215"/>
      <c r="FS49" s="215"/>
      <c r="FT49" s="215"/>
      <c r="FU49" s="215"/>
      <c r="FV49" s="215"/>
      <c r="FW49" s="215"/>
      <c r="FX49" s="215"/>
      <c r="FY49" s="215"/>
      <c r="FZ49" s="215"/>
      <c r="GA49" s="215"/>
      <c r="GB49" s="215"/>
      <c r="GC49" s="215"/>
      <c r="GD49" s="215"/>
      <c r="GE49" s="215"/>
      <c r="GF49" s="215"/>
      <c r="GG49" s="215"/>
      <c r="GH49" s="215"/>
      <c r="GI49" s="215"/>
      <c r="GJ49" s="215"/>
      <c r="GK49" s="215"/>
      <c r="GL49" s="215"/>
      <c r="GM49" s="215"/>
      <c r="GN49" s="215"/>
      <c r="GO49" s="215"/>
      <c r="GP49" s="215"/>
      <c r="GQ49" s="215"/>
      <c r="GR49" s="215"/>
      <c r="GS49" s="215"/>
      <c r="GT49" s="215"/>
      <c r="GU49" s="215"/>
      <c r="GV49" s="215"/>
      <c r="GW49" s="215"/>
      <c r="GX49" s="215"/>
      <c r="GY49" s="215"/>
      <c r="GZ49" s="215"/>
      <c r="HA49" s="215"/>
      <c r="HB49" s="215"/>
      <c r="HC49" s="215"/>
      <c r="HD49" s="215"/>
      <c r="HE49" s="215"/>
      <c r="HF49" s="215"/>
      <c r="HG49" s="215"/>
      <c r="HH49" s="215"/>
      <c r="HI49" s="215"/>
      <c r="HJ49" s="215"/>
      <c r="HK49" s="215"/>
      <c r="HL49" s="215"/>
      <c r="HM49" s="215"/>
      <c r="HN49" s="215"/>
      <c r="HO49" s="215"/>
      <c r="HP49" s="215"/>
      <c r="HQ49" s="215"/>
      <c r="HR49" s="215"/>
      <c r="HS49" s="215"/>
      <c r="HT49" s="215"/>
      <c r="HU49" s="215"/>
      <c r="HV49" s="215"/>
      <c r="HW49" s="215"/>
      <c r="HX49" s="215"/>
      <c r="HY49" s="215"/>
      <c r="HZ49" s="215"/>
      <c r="IA49" s="215"/>
      <c r="IB49" s="215"/>
      <c r="IC49" s="215"/>
      <c r="ID49" s="215"/>
      <c r="IE49" s="215"/>
      <c r="IF49" s="215"/>
      <c r="IG49" s="215"/>
      <c r="IH49" s="215"/>
      <c r="II49" s="215"/>
      <c r="IJ49" s="215"/>
      <c r="IK49" s="215"/>
      <c r="IL49" s="215"/>
      <c r="IM49" s="215"/>
      <c r="IN49" s="215"/>
      <c r="IO49" s="215"/>
      <c r="IP49" s="215"/>
      <c r="IQ49" s="215"/>
      <c r="IR49" s="215"/>
      <c r="IS49" s="215"/>
      <c r="IT49" s="215"/>
      <c r="IU49" s="215"/>
      <c r="IV49" s="215"/>
    </row>
    <row r="50" spans="1:256" x14ac:dyDescent="0.2">
      <c r="A50" s="215"/>
      <c r="B50" s="211"/>
      <c r="C50" s="215"/>
      <c r="D50" s="211"/>
      <c r="E50" s="215"/>
      <c r="F50" s="214"/>
      <c r="G50" s="214"/>
      <c r="H50" s="214"/>
      <c r="I50" s="214"/>
      <c r="J50" s="214"/>
      <c r="K50" s="214"/>
      <c r="L50" s="214"/>
      <c r="M50" s="214"/>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5"/>
      <c r="BR50" s="215"/>
      <c r="BS50" s="215"/>
      <c r="BT50" s="215"/>
      <c r="BU50" s="215"/>
      <c r="BV50" s="215"/>
      <c r="BW50" s="215"/>
      <c r="BX50" s="215"/>
      <c r="BY50" s="215"/>
      <c r="BZ50" s="215"/>
      <c r="CA50" s="215"/>
      <c r="CB50" s="215"/>
      <c r="CC50" s="215"/>
      <c r="CD50" s="215"/>
      <c r="CE50" s="215"/>
      <c r="CF50" s="215"/>
      <c r="CG50" s="215"/>
      <c r="CH50" s="215"/>
      <c r="CI50" s="215"/>
      <c r="CJ50" s="215"/>
      <c r="CK50" s="215"/>
      <c r="CL50" s="215"/>
      <c r="CM50" s="215"/>
      <c r="CN50" s="215"/>
      <c r="CO50" s="215"/>
      <c r="CP50" s="215"/>
      <c r="CQ50" s="215"/>
      <c r="CR50" s="215"/>
      <c r="CS50" s="215"/>
      <c r="CT50" s="215"/>
      <c r="CU50" s="215"/>
      <c r="CV50" s="215"/>
      <c r="CW50" s="215"/>
      <c r="CX50" s="215"/>
      <c r="CY50" s="215"/>
      <c r="CZ50" s="215"/>
      <c r="DA50" s="215"/>
      <c r="DB50" s="215"/>
      <c r="DC50" s="215"/>
      <c r="DD50" s="215"/>
      <c r="DE50" s="215"/>
      <c r="DF50" s="215"/>
      <c r="DG50" s="215"/>
      <c r="DH50" s="215"/>
      <c r="DI50" s="215"/>
      <c r="DJ50" s="215"/>
      <c r="DK50" s="215"/>
      <c r="DL50" s="215"/>
      <c r="DM50" s="215"/>
      <c r="DN50" s="215"/>
      <c r="DO50" s="215"/>
      <c r="DP50" s="215"/>
      <c r="DQ50" s="215"/>
      <c r="DR50" s="215"/>
      <c r="DS50" s="215"/>
      <c r="DT50" s="215"/>
      <c r="DU50" s="215"/>
      <c r="DV50" s="215"/>
      <c r="DW50" s="215"/>
      <c r="DX50" s="215"/>
      <c r="DY50" s="215"/>
      <c r="DZ50" s="215"/>
      <c r="EA50" s="215"/>
      <c r="EB50" s="215"/>
      <c r="EC50" s="215"/>
      <c r="ED50" s="215"/>
      <c r="EE50" s="215"/>
      <c r="EF50" s="215"/>
      <c r="EG50" s="215"/>
      <c r="EH50" s="215"/>
      <c r="EI50" s="215"/>
      <c r="EJ50" s="215"/>
      <c r="EK50" s="215"/>
      <c r="EL50" s="215"/>
      <c r="EM50" s="215"/>
      <c r="EN50" s="215"/>
      <c r="EO50" s="215"/>
      <c r="EP50" s="215"/>
      <c r="EQ50" s="215"/>
      <c r="ER50" s="215"/>
      <c r="ES50" s="215"/>
      <c r="ET50" s="215"/>
      <c r="EU50" s="215"/>
      <c r="EV50" s="215"/>
      <c r="EW50" s="215"/>
      <c r="EX50" s="215"/>
      <c r="EY50" s="215"/>
      <c r="EZ50" s="215"/>
      <c r="FA50" s="215"/>
      <c r="FB50" s="215"/>
      <c r="FC50" s="215"/>
      <c r="FD50" s="215"/>
      <c r="FE50" s="215"/>
      <c r="FF50" s="215"/>
      <c r="FG50" s="215"/>
      <c r="FH50" s="215"/>
      <c r="FI50" s="215"/>
      <c r="FJ50" s="215"/>
      <c r="FK50" s="215"/>
      <c r="FL50" s="215"/>
      <c r="FM50" s="215"/>
      <c r="FN50" s="215"/>
      <c r="FO50" s="215"/>
      <c r="FP50" s="215"/>
      <c r="FQ50" s="215"/>
      <c r="FR50" s="215"/>
      <c r="FS50" s="215"/>
      <c r="FT50" s="215"/>
      <c r="FU50" s="215"/>
      <c r="FV50" s="215"/>
      <c r="FW50" s="215"/>
      <c r="FX50" s="215"/>
      <c r="FY50" s="215"/>
      <c r="FZ50" s="215"/>
      <c r="GA50" s="215"/>
      <c r="GB50" s="215"/>
      <c r="GC50" s="215"/>
      <c r="GD50" s="215"/>
      <c r="GE50" s="215"/>
      <c r="GF50" s="215"/>
      <c r="GG50" s="215"/>
      <c r="GH50" s="215"/>
      <c r="GI50" s="215"/>
      <c r="GJ50" s="215"/>
      <c r="GK50" s="215"/>
      <c r="GL50" s="215"/>
      <c r="GM50" s="215"/>
      <c r="GN50" s="215"/>
      <c r="GO50" s="215"/>
      <c r="GP50" s="215"/>
      <c r="GQ50" s="215"/>
      <c r="GR50" s="215"/>
      <c r="GS50" s="215"/>
      <c r="GT50" s="215"/>
      <c r="GU50" s="215"/>
      <c r="GV50" s="215"/>
      <c r="GW50" s="215"/>
      <c r="GX50" s="215"/>
      <c r="GY50" s="215"/>
      <c r="GZ50" s="215"/>
      <c r="HA50" s="215"/>
      <c r="HB50" s="215"/>
      <c r="HC50" s="215"/>
      <c r="HD50" s="215"/>
      <c r="HE50" s="215"/>
      <c r="HF50" s="215"/>
      <c r="HG50" s="215"/>
      <c r="HH50" s="215"/>
      <c r="HI50" s="215"/>
      <c r="HJ50" s="215"/>
      <c r="HK50" s="215"/>
      <c r="HL50" s="215"/>
      <c r="HM50" s="215"/>
      <c r="HN50" s="215"/>
      <c r="HO50" s="215"/>
      <c r="HP50" s="215"/>
      <c r="HQ50" s="215"/>
      <c r="HR50" s="215"/>
      <c r="HS50" s="215"/>
      <c r="HT50" s="215"/>
      <c r="HU50" s="215"/>
      <c r="HV50" s="215"/>
      <c r="HW50" s="215"/>
      <c r="HX50" s="215"/>
      <c r="HY50" s="215"/>
      <c r="HZ50" s="215"/>
      <c r="IA50" s="215"/>
      <c r="IB50" s="215"/>
      <c r="IC50" s="215"/>
      <c r="ID50" s="215"/>
      <c r="IE50" s="215"/>
      <c r="IF50" s="215"/>
      <c r="IG50" s="215"/>
      <c r="IH50" s="215"/>
      <c r="II50" s="215"/>
      <c r="IJ50" s="215"/>
      <c r="IK50" s="215"/>
      <c r="IL50" s="215"/>
      <c r="IM50" s="215"/>
      <c r="IN50" s="215"/>
      <c r="IO50" s="215"/>
      <c r="IP50" s="215"/>
      <c r="IQ50" s="215"/>
      <c r="IR50" s="215"/>
      <c r="IS50" s="215"/>
      <c r="IT50" s="215"/>
      <c r="IU50" s="215"/>
      <c r="IV50" s="215"/>
    </row>
    <row r="51" spans="1:256" x14ac:dyDescent="0.2">
      <c r="A51" s="220" t="s">
        <v>311</v>
      </c>
      <c r="B51" s="221"/>
      <c r="C51" s="222"/>
      <c r="D51" s="221"/>
      <c r="E51" s="222"/>
      <c r="F51" s="214"/>
      <c r="G51" s="214"/>
      <c r="H51" s="214"/>
      <c r="I51" s="214"/>
      <c r="J51" s="214"/>
      <c r="K51" s="214"/>
      <c r="L51" s="214"/>
      <c r="M51" s="214"/>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5"/>
      <c r="BR51" s="215"/>
      <c r="BS51" s="215"/>
      <c r="BT51" s="215"/>
      <c r="BU51" s="215"/>
      <c r="BV51" s="215"/>
      <c r="BW51" s="215"/>
      <c r="BX51" s="215"/>
      <c r="BY51" s="215"/>
      <c r="BZ51" s="215"/>
      <c r="CA51" s="215"/>
      <c r="CB51" s="215"/>
      <c r="CC51" s="215"/>
      <c r="CD51" s="215"/>
      <c r="CE51" s="215"/>
      <c r="CF51" s="215"/>
      <c r="CG51" s="215"/>
      <c r="CH51" s="215"/>
      <c r="CI51" s="215"/>
      <c r="CJ51" s="215"/>
      <c r="CK51" s="215"/>
      <c r="CL51" s="215"/>
      <c r="CM51" s="215"/>
      <c r="CN51" s="215"/>
      <c r="CO51" s="215"/>
      <c r="CP51" s="215"/>
      <c r="CQ51" s="215"/>
      <c r="CR51" s="215"/>
      <c r="CS51" s="215"/>
      <c r="CT51" s="215"/>
      <c r="CU51" s="215"/>
      <c r="CV51" s="215"/>
      <c r="CW51" s="215"/>
      <c r="CX51" s="215"/>
      <c r="CY51" s="215"/>
      <c r="CZ51" s="215"/>
      <c r="DA51" s="215"/>
      <c r="DB51" s="215"/>
      <c r="DC51" s="215"/>
      <c r="DD51" s="215"/>
      <c r="DE51" s="215"/>
      <c r="DF51" s="215"/>
      <c r="DG51" s="215"/>
      <c r="DH51" s="215"/>
      <c r="DI51" s="215"/>
      <c r="DJ51" s="215"/>
      <c r="DK51" s="215"/>
      <c r="DL51" s="215"/>
      <c r="DM51" s="215"/>
      <c r="DN51" s="215"/>
      <c r="DO51" s="215"/>
      <c r="DP51" s="215"/>
      <c r="DQ51" s="215"/>
      <c r="DR51" s="215"/>
      <c r="DS51" s="215"/>
      <c r="DT51" s="215"/>
      <c r="DU51" s="215"/>
      <c r="DV51" s="215"/>
      <c r="DW51" s="215"/>
      <c r="DX51" s="215"/>
      <c r="DY51" s="215"/>
      <c r="DZ51" s="215"/>
      <c r="EA51" s="215"/>
      <c r="EB51" s="215"/>
      <c r="EC51" s="215"/>
      <c r="ED51" s="215"/>
      <c r="EE51" s="215"/>
      <c r="EF51" s="215"/>
      <c r="EG51" s="215"/>
      <c r="EH51" s="215"/>
      <c r="EI51" s="215"/>
      <c r="EJ51" s="215"/>
      <c r="EK51" s="215"/>
      <c r="EL51" s="215"/>
      <c r="EM51" s="215"/>
      <c r="EN51" s="215"/>
      <c r="EO51" s="215"/>
      <c r="EP51" s="215"/>
      <c r="EQ51" s="215"/>
      <c r="ER51" s="215"/>
      <c r="ES51" s="215"/>
      <c r="ET51" s="215"/>
      <c r="EU51" s="215"/>
      <c r="EV51" s="215"/>
      <c r="EW51" s="215"/>
      <c r="EX51" s="215"/>
      <c r="EY51" s="215"/>
      <c r="EZ51" s="215"/>
      <c r="FA51" s="215"/>
      <c r="FB51" s="215"/>
      <c r="FC51" s="215"/>
      <c r="FD51" s="215"/>
      <c r="FE51" s="215"/>
      <c r="FF51" s="215"/>
      <c r="FG51" s="215"/>
      <c r="FH51" s="215"/>
      <c r="FI51" s="215"/>
      <c r="FJ51" s="215"/>
      <c r="FK51" s="215"/>
      <c r="FL51" s="215"/>
      <c r="FM51" s="215"/>
      <c r="FN51" s="215"/>
      <c r="FO51" s="215"/>
      <c r="FP51" s="215"/>
      <c r="FQ51" s="215"/>
      <c r="FR51" s="215"/>
      <c r="FS51" s="215"/>
      <c r="FT51" s="215"/>
      <c r="FU51" s="215"/>
      <c r="FV51" s="215"/>
      <c r="FW51" s="215"/>
      <c r="FX51" s="215"/>
      <c r="FY51" s="215"/>
      <c r="FZ51" s="215"/>
      <c r="GA51" s="215"/>
      <c r="GB51" s="215"/>
      <c r="GC51" s="215"/>
      <c r="GD51" s="215"/>
      <c r="GE51" s="215"/>
      <c r="GF51" s="215"/>
      <c r="GG51" s="215"/>
      <c r="GH51" s="215"/>
      <c r="GI51" s="215"/>
      <c r="GJ51" s="215"/>
      <c r="GK51" s="215"/>
      <c r="GL51" s="215"/>
      <c r="GM51" s="215"/>
      <c r="GN51" s="215"/>
      <c r="GO51" s="215"/>
      <c r="GP51" s="215"/>
      <c r="GQ51" s="215"/>
      <c r="GR51" s="215"/>
      <c r="GS51" s="215"/>
      <c r="GT51" s="215"/>
      <c r="GU51" s="215"/>
      <c r="GV51" s="215"/>
      <c r="GW51" s="215"/>
      <c r="GX51" s="215"/>
      <c r="GY51" s="215"/>
      <c r="GZ51" s="215"/>
      <c r="HA51" s="215"/>
      <c r="HB51" s="215"/>
      <c r="HC51" s="215"/>
      <c r="HD51" s="215"/>
      <c r="HE51" s="215"/>
      <c r="HF51" s="215"/>
      <c r="HG51" s="215"/>
      <c r="HH51" s="215"/>
      <c r="HI51" s="215"/>
      <c r="HJ51" s="215"/>
      <c r="HK51" s="215"/>
      <c r="HL51" s="215"/>
      <c r="HM51" s="215"/>
      <c r="HN51" s="215"/>
      <c r="HO51" s="215"/>
      <c r="HP51" s="215"/>
      <c r="HQ51" s="215"/>
      <c r="HR51" s="215"/>
      <c r="HS51" s="215"/>
      <c r="HT51" s="215"/>
      <c r="HU51" s="215"/>
      <c r="HV51" s="215"/>
      <c r="HW51" s="215"/>
      <c r="HX51" s="215"/>
      <c r="HY51" s="215"/>
      <c r="HZ51" s="215"/>
      <c r="IA51" s="215"/>
      <c r="IB51" s="215"/>
      <c r="IC51" s="215"/>
      <c r="ID51" s="215"/>
      <c r="IE51" s="215"/>
      <c r="IF51" s="215"/>
      <c r="IG51" s="215"/>
      <c r="IH51" s="215"/>
      <c r="II51" s="215"/>
      <c r="IJ51" s="215"/>
      <c r="IK51" s="215"/>
      <c r="IL51" s="215"/>
      <c r="IM51" s="215"/>
      <c r="IN51" s="215"/>
      <c r="IO51" s="215"/>
      <c r="IP51" s="215"/>
      <c r="IQ51" s="215"/>
      <c r="IR51" s="215"/>
      <c r="IS51" s="215"/>
      <c r="IT51" s="215"/>
      <c r="IU51" s="215"/>
      <c r="IV51" s="215"/>
    </row>
    <row r="52" spans="1:256" ht="24" customHeight="1" x14ac:dyDescent="0.2">
      <c r="A52" s="290" t="s">
        <v>378</v>
      </c>
      <c r="B52" s="290"/>
      <c r="C52" s="290"/>
      <c r="D52" s="290"/>
      <c r="E52" s="290"/>
      <c r="F52" s="289"/>
      <c r="G52" s="289"/>
      <c r="H52" s="289"/>
      <c r="I52" s="289"/>
      <c r="J52" s="289"/>
      <c r="K52" s="289"/>
      <c r="L52" s="289"/>
      <c r="M52" s="289"/>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288"/>
      <c r="BT52" s="288"/>
      <c r="BU52" s="288"/>
      <c r="BV52" s="288"/>
      <c r="BW52" s="288"/>
      <c r="BX52" s="288"/>
      <c r="BY52" s="288"/>
      <c r="BZ52" s="288"/>
      <c r="CA52" s="288"/>
      <c r="CB52" s="288"/>
      <c r="CC52" s="288"/>
      <c r="CD52" s="288"/>
      <c r="CE52" s="288"/>
      <c r="CF52" s="288"/>
      <c r="CG52" s="288"/>
      <c r="CH52" s="288"/>
      <c r="CI52" s="288"/>
      <c r="CJ52" s="288"/>
      <c r="CK52" s="288"/>
      <c r="CL52" s="288"/>
      <c r="CM52" s="288"/>
      <c r="CN52" s="288"/>
      <c r="CO52" s="288"/>
      <c r="CP52" s="288"/>
      <c r="CQ52" s="288"/>
      <c r="CR52" s="288"/>
      <c r="CS52" s="288"/>
      <c r="CT52" s="288"/>
      <c r="CU52" s="288"/>
      <c r="CV52" s="288"/>
      <c r="CW52" s="288"/>
      <c r="CX52" s="288"/>
      <c r="CY52" s="288"/>
      <c r="CZ52" s="288"/>
      <c r="DA52" s="288"/>
      <c r="DB52" s="288"/>
      <c r="DC52" s="288"/>
      <c r="DD52" s="288"/>
      <c r="DE52" s="288"/>
      <c r="DF52" s="288"/>
      <c r="DG52" s="288"/>
      <c r="DH52" s="288"/>
      <c r="DI52" s="288"/>
      <c r="DJ52" s="288"/>
      <c r="DK52" s="288"/>
      <c r="DL52" s="288"/>
      <c r="DM52" s="288"/>
      <c r="DN52" s="288"/>
      <c r="DO52" s="288"/>
      <c r="DP52" s="288"/>
      <c r="DQ52" s="288"/>
      <c r="DR52" s="288"/>
      <c r="DS52" s="288"/>
      <c r="DT52" s="288"/>
      <c r="DU52" s="288"/>
      <c r="DV52" s="288"/>
      <c r="DW52" s="288"/>
      <c r="DX52" s="288"/>
      <c r="DY52" s="288"/>
      <c r="DZ52" s="288"/>
      <c r="EA52" s="288"/>
      <c r="EB52" s="288"/>
      <c r="EC52" s="288"/>
      <c r="ED52" s="288"/>
      <c r="EE52" s="288"/>
      <c r="EF52" s="288"/>
      <c r="EG52" s="288"/>
      <c r="EH52" s="288"/>
      <c r="EI52" s="288"/>
      <c r="EJ52" s="288"/>
      <c r="EK52" s="288"/>
      <c r="EL52" s="288"/>
      <c r="EM52" s="288"/>
      <c r="EN52" s="288"/>
      <c r="EO52" s="288"/>
      <c r="EP52" s="288"/>
      <c r="EQ52" s="288"/>
      <c r="ER52" s="288"/>
      <c r="ES52" s="288"/>
      <c r="ET52" s="288"/>
      <c r="EU52" s="288"/>
      <c r="EV52" s="288"/>
      <c r="EW52" s="288"/>
      <c r="EX52" s="288"/>
      <c r="EY52" s="288"/>
      <c r="EZ52" s="288"/>
      <c r="FA52" s="288"/>
      <c r="FB52" s="288"/>
      <c r="FC52" s="288"/>
      <c r="FD52" s="288"/>
      <c r="FE52" s="288"/>
      <c r="FF52" s="288"/>
      <c r="FG52" s="288"/>
      <c r="FH52" s="288"/>
      <c r="FI52" s="288"/>
      <c r="FJ52" s="288"/>
      <c r="FK52" s="288"/>
      <c r="FL52" s="288"/>
      <c r="FM52" s="288"/>
      <c r="FN52" s="288"/>
      <c r="FO52" s="288"/>
      <c r="FP52" s="288"/>
      <c r="FQ52" s="288"/>
      <c r="FR52" s="288"/>
      <c r="FS52" s="288"/>
      <c r="FT52" s="288"/>
      <c r="FU52" s="288"/>
      <c r="FV52" s="288"/>
      <c r="FW52" s="288"/>
      <c r="FX52" s="288"/>
      <c r="FY52" s="288"/>
      <c r="FZ52" s="288"/>
      <c r="GA52" s="288"/>
      <c r="GB52" s="288"/>
      <c r="GC52" s="288"/>
      <c r="GD52" s="288"/>
      <c r="GE52" s="288"/>
      <c r="GF52" s="288"/>
      <c r="GG52" s="288"/>
      <c r="GH52" s="288"/>
      <c r="GI52" s="288"/>
      <c r="GJ52" s="288"/>
      <c r="GK52" s="288"/>
      <c r="GL52" s="288"/>
      <c r="GM52" s="288"/>
      <c r="GN52" s="288"/>
      <c r="GO52" s="288"/>
      <c r="GP52" s="288"/>
      <c r="GQ52" s="288"/>
      <c r="GR52" s="288"/>
      <c r="GS52" s="288"/>
      <c r="GT52" s="288"/>
      <c r="GU52" s="288"/>
      <c r="GV52" s="288"/>
      <c r="GW52" s="288"/>
      <c r="GX52" s="288"/>
      <c r="GY52" s="288"/>
      <c r="GZ52" s="288"/>
      <c r="HA52" s="288"/>
      <c r="HB52" s="288"/>
      <c r="HC52" s="288"/>
      <c r="HD52" s="288"/>
      <c r="HE52" s="288"/>
      <c r="HF52" s="288"/>
      <c r="HG52" s="288"/>
      <c r="HH52" s="288"/>
      <c r="HI52" s="288"/>
      <c r="HJ52" s="288"/>
      <c r="HK52" s="288"/>
      <c r="HL52" s="288"/>
      <c r="HM52" s="288"/>
      <c r="HN52" s="288"/>
      <c r="HO52" s="288"/>
      <c r="HP52" s="288"/>
      <c r="HQ52" s="288"/>
      <c r="HR52" s="288"/>
      <c r="HS52" s="288"/>
      <c r="HT52" s="288"/>
      <c r="HU52" s="288"/>
      <c r="HV52" s="288"/>
      <c r="HW52" s="288"/>
      <c r="HX52" s="288"/>
      <c r="HY52" s="288"/>
      <c r="HZ52" s="288"/>
      <c r="IA52" s="288"/>
      <c r="IB52" s="288"/>
      <c r="IC52" s="288"/>
      <c r="ID52" s="288"/>
      <c r="IE52" s="288"/>
      <c r="IF52" s="288"/>
      <c r="IG52" s="288"/>
      <c r="IH52" s="288"/>
      <c r="II52" s="288"/>
      <c r="IJ52" s="288"/>
      <c r="IK52" s="288"/>
      <c r="IL52" s="288"/>
      <c r="IM52" s="288"/>
      <c r="IN52" s="288"/>
      <c r="IO52" s="288"/>
      <c r="IP52" s="288"/>
      <c r="IQ52" s="288"/>
      <c r="IR52" s="288"/>
      <c r="IS52" s="288"/>
      <c r="IT52" s="288"/>
      <c r="IU52" s="288"/>
      <c r="IV52" s="288"/>
    </row>
    <row r="53" spans="1:256" x14ac:dyDescent="0.2">
      <c r="A53" s="290" t="s">
        <v>354</v>
      </c>
      <c r="B53" s="290"/>
      <c r="C53" s="290"/>
      <c r="D53" s="290"/>
      <c r="E53" s="290"/>
      <c r="F53" s="289"/>
      <c r="G53" s="289"/>
      <c r="H53" s="289"/>
      <c r="I53" s="289"/>
      <c r="J53" s="289"/>
      <c r="K53" s="289"/>
      <c r="L53" s="289"/>
      <c r="M53" s="289"/>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c r="BT53" s="288"/>
      <c r="BU53" s="288"/>
      <c r="BV53" s="288"/>
      <c r="BW53" s="288"/>
      <c r="BX53" s="288"/>
      <c r="BY53" s="288"/>
      <c r="BZ53" s="288"/>
      <c r="CA53" s="288"/>
      <c r="CB53" s="288"/>
      <c r="CC53" s="288"/>
      <c r="CD53" s="288"/>
      <c r="CE53" s="288"/>
      <c r="CF53" s="288"/>
      <c r="CG53" s="288"/>
      <c r="CH53" s="288"/>
      <c r="CI53" s="288"/>
      <c r="CJ53" s="288"/>
      <c r="CK53" s="288"/>
      <c r="CL53" s="288"/>
      <c r="CM53" s="288"/>
      <c r="CN53" s="288"/>
      <c r="CO53" s="288"/>
      <c r="CP53" s="288"/>
      <c r="CQ53" s="288"/>
      <c r="CR53" s="288"/>
      <c r="CS53" s="288"/>
      <c r="CT53" s="288"/>
      <c r="CU53" s="288"/>
      <c r="CV53" s="288"/>
      <c r="CW53" s="288"/>
      <c r="CX53" s="288"/>
      <c r="CY53" s="288"/>
      <c r="CZ53" s="288"/>
      <c r="DA53" s="288"/>
      <c r="DB53" s="288"/>
      <c r="DC53" s="288"/>
      <c r="DD53" s="288"/>
      <c r="DE53" s="288"/>
      <c r="DF53" s="288"/>
      <c r="DG53" s="288"/>
      <c r="DH53" s="288"/>
      <c r="DI53" s="288"/>
      <c r="DJ53" s="288"/>
      <c r="DK53" s="288"/>
      <c r="DL53" s="288"/>
      <c r="DM53" s="288"/>
      <c r="DN53" s="288"/>
      <c r="DO53" s="288"/>
      <c r="DP53" s="288"/>
      <c r="DQ53" s="288"/>
      <c r="DR53" s="288"/>
      <c r="DS53" s="288"/>
      <c r="DT53" s="288"/>
      <c r="DU53" s="288"/>
      <c r="DV53" s="288"/>
      <c r="DW53" s="288"/>
      <c r="DX53" s="288"/>
      <c r="DY53" s="288"/>
      <c r="DZ53" s="288"/>
      <c r="EA53" s="288"/>
      <c r="EB53" s="288"/>
      <c r="EC53" s="288"/>
      <c r="ED53" s="288"/>
      <c r="EE53" s="288"/>
      <c r="EF53" s="288"/>
      <c r="EG53" s="288"/>
      <c r="EH53" s="288"/>
      <c r="EI53" s="288"/>
      <c r="EJ53" s="288"/>
      <c r="EK53" s="288"/>
      <c r="EL53" s="288"/>
      <c r="EM53" s="288"/>
      <c r="EN53" s="288"/>
      <c r="EO53" s="288"/>
      <c r="EP53" s="288"/>
      <c r="EQ53" s="288"/>
      <c r="ER53" s="288"/>
      <c r="ES53" s="288"/>
      <c r="ET53" s="288"/>
      <c r="EU53" s="288"/>
      <c r="EV53" s="288"/>
      <c r="EW53" s="288"/>
      <c r="EX53" s="288"/>
      <c r="EY53" s="288"/>
      <c r="EZ53" s="288"/>
      <c r="FA53" s="288"/>
      <c r="FB53" s="288"/>
      <c r="FC53" s="288"/>
      <c r="FD53" s="288"/>
      <c r="FE53" s="288"/>
      <c r="FF53" s="288"/>
      <c r="FG53" s="288"/>
      <c r="FH53" s="288"/>
      <c r="FI53" s="288"/>
      <c r="FJ53" s="288"/>
      <c r="FK53" s="288"/>
      <c r="FL53" s="288"/>
      <c r="FM53" s="288"/>
      <c r="FN53" s="288"/>
      <c r="FO53" s="288"/>
      <c r="FP53" s="288"/>
      <c r="FQ53" s="288"/>
      <c r="FR53" s="288"/>
      <c r="FS53" s="288"/>
      <c r="FT53" s="288"/>
      <c r="FU53" s="288"/>
      <c r="FV53" s="288"/>
      <c r="FW53" s="288"/>
      <c r="FX53" s="288"/>
      <c r="FY53" s="288"/>
      <c r="FZ53" s="288"/>
      <c r="GA53" s="288"/>
      <c r="GB53" s="288"/>
      <c r="GC53" s="288"/>
      <c r="GD53" s="288"/>
      <c r="GE53" s="288"/>
      <c r="GF53" s="288"/>
      <c r="GG53" s="288"/>
      <c r="GH53" s="288"/>
      <c r="GI53" s="288"/>
      <c r="GJ53" s="288"/>
      <c r="GK53" s="288"/>
      <c r="GL53" s="288"/>
      <c r="GM53" s="288"/>
      <c r="GN53" s="288"/>
      <c r="GO53" s="288"/>
      <c r="GP53" s="288"/>
      <c r="GQ53" s="288"/>
      <c r="GR53" s="288"/>
      <c r="GS53" s="288"/>
      <c r="GT53" s="288"/>
      <c r="GU53" s="288"/>
      <c r="GV53" s="288"/>
      <c r="GW53" s="288"/>
      <c r="GX53" s="288"/>
      <c r="GY53" s="288"/>
      <c r="GZ53" s="288"/>
      <c r="HA53" s="288"/>
      <c r="HB53" s="288"/>
      <c r="HC53" s="288"/>
      <c r="HD53" s="288"/>
      <c r="HE53" s="288"/>
      <c r="HF53" s="288"/>
      <c r="HG53" s="288"/>
      <c r="HH53" s="288"/>
      <c r="HI53" s="288"/>
      <c r="HJ53" s="288"/>
      <c r="HK53" s="288"/>
      <c r="HL53" s="288"/>
      <c r="HM53" s="288"/>
      <c r="HN53" s="288"/>
      <c r="HO53" s="288"/>
      <c r="HP53" s="288"/>
      <c r="HQ53" s="288"/>
      <c r="HR53" s="288"/>
      <c r="HS53" s="288"/>
      <c r="HT53" s="288"/>
      <c r="HU53" s="288"/>
      <c r="HV53" s="288"/>
      <c r="HW53" s="288"/>
      <c r="HX53" s="288"/>
      <c r="HY53" s="288"/>
      <c r="HZ53" s="288"/>
      <c r="IA53" s="288"/>
      <c r="IB53" s="288"/>
      <c r="IC53" s="288"/>
      <c r="ID53" s="288"/>
      <c r="IE53" s="288"/>
      <c r="IF53" s="288"/>
      <c r="IG53" s="288"/>
      <c r="IH53" s="288"/>
      <c r="II53" s="288"/>
      <c r="IJ53" s="288"/>
      <c r="IK53" s="288"/>
      <c r="IL53" s="288"/>
      <c r="IM53" s="288"/>
      <c r="IN53" s="288"/>
      <c r="IO53" s="288"/>
      <c r="IP53" s="288"/>
      <c r="IQ53" s="288"/>
      <c r="IR53" s="288"/>
      <c r="IS53" s="288"/>
      <c r="IT53" s="288"/>
      <c r="IU53" s="288"/>
      <c r="IV53" s="288"/>
    </row>
    <row r="54" spans="1:256" x14ac:dyDescent="0.2">
      <c r="A54" s="290" t="s">
        <v>355</v>
      </c>
      <c r="B54" s="290"/>
      <c r="C54" s="290"/>
      <c r="D54" s="290"/>
      <c r="E54" s="290"/>
      <c r="F54" s="289"/>
      <c r="G54" s="289"/>
      <c r="H54" s="289"/>
      <c r="I54" s="289"/>
      <c r="J54" s="289"/>
      <c r="K54" s="289"/>
      <c r="L54" s="289"/>
      <c r="M54" s="289"/>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c r="BT54" s="288"/>
      <c r="BU54" s="288"/>
      <c r="BV54" s="288"/>
      <c r="BW54" s="288"/>
      <c r="BX54" s="288"/>
      <c r="BY54" s="288"/>
      <c r="BZ54" s="288"/>
      <c r="CA54" s="288"/>
      <c r="CB54" s="288"/>
      <c r="CC54" s="288"/>
      <c r="CD54" s="288"/>
      <c r="CE54" s="288"/>
      <c r="CF54" s="288"/>
      <c r="CG54" s="288"/>
      <c r="CH54" s="288"/>
      <c r="CI54" s="288"/>
      <c r="CJ54" s="288"/>
      <c r="CK54" s="288"/>
      <c r="CL54" s="288"/>
      <c r="CM54" s="288"/>
      <c r="CN54" s="288"/>
      <c r="CO54" s="288"/>
      <c r="CP54" s="288"/>
      <c r="CQ54" s="288"/>
      <c r="CR54" s="288"/>
      <c r="CS54" s="288"/>
      <c r="CT54" s="288"/>
      <c r="CU54" s="288"/>
      <c r="CV54" s="288"/>
      <c r="CW54" s="288"/>
      <c r="CX54" s="288"/>
      <c r="CY54" s="288"/>
      <c r="CZ54" s="288"/>
      <c r="DA54" s="288"/>
      <c r="DB54" s="288"/>
      <c r="DC54" s="288"/>
      <c r="DD54" s="288"/>
      <c r="DE54" s="288"/>
      <c r="DF54" s="288"/>
      <c r="DG54" s="288"/>
      <c r="DH54" s="288"/>
      <c r="DI54" s="288"/>
      <c r="DJ54" s="288"/>
      <c r="DK54" s="288"/>
      <c r="DL54" s="288"/>
      <c r="DM54" s="288"/>
      <c r="DN54" s="288"/>
      <c r="DO54" s="288"/>
      <c r="DP54" s="288"/>
      <c r="DQ54" s="288"/>
      <c r="DR54" s="288"/>
      <c r="DS54" s="288"/>
      <c r="DT54" s="288"/>
      <c r="DU54" s="288"/>
      <c r="DV54" s="288"/>
      <c r="DW54" s="288"/>
      <c r="DX54" s="288"/>
      <c r="DY54" s="288"/>
      <c r="DZ54" s="288"/>
      <c r="EA54" s="288"/>
      <c r="EB54" s="288"/>
      <c r="EC54" s="288"/>
      <c r="ED54" s="288"/>
      <c r="EE54" s="288"/>
      <c r="EF54" s="288"/>
      <c r="EG54" s="288"/>
      <c r="EH54" s="288"/>
      <c r="EI54" s="288"/>
      <c r="EJ54" s="288"/>
      <c r="EK54" s="288"/>
      <c r="EL54" s="288"/>
      <c r="EM54" s="288"/>
      <c r="EN54" s="288"/>
      <c r="EO54" s="288"/>
      <c r="EP54" s="288"/>
      <c r="EQ54" s="288"/>
      <c r="ER54" s="288"/>
      <c r="ES54" s="288"/>
      <c r="ET54" s="288"/>
      <c r="EU54" s="288"/>
      <c r="EV54" s="288"/>
      <c r="EW54" s="288"/>
      <c r="EX54" s="288"/>
      <c r="EY54" s="288"/>
      <c r="EZ54" s="288"/>
      <c r="FA54" s="288"/>
      <c r="FB54" s="288"/>
      <c r="FC54" s="288"/>
      <c r="FD54" s="288"/>
      <c r="FE54" s="288"/>
      <c r="FF54" s="288"/>
      <c r="FG54" s="288"/>
      <c r="FH54" s="288"/>
      <c r="FI54" s="288"/>
      <c r="FJ54" s="288"/>
      <c r="FK54" s="288"/>
      <c r="FL54" s="288"/>
      <c r="FM54" s="288"/>
      <c r="FN54" s="288"/>
      <c r="FO54" s="288"/>
      <c r="FP54" s="288"/>
      <c r="FQ54" s="288"/>
      <c r="FR54" s="288"/>
      <c r="FS54" s="288"/>
      <c r="FT54" s="288"/>
      <c r="FU54" s="288"/>
      <c r="FV54" s="288"/>
      <c r="FW54" s="288"/>
      <c r="FX54" s="288"/>
      <c r="FY54" s="288"/>
      <c r="FZ54" s="288"/>
      <c r="GA54" s="288"/>
      <c r="GB54" s="288"/>
      <c r="GC54" s="288"/>
      <c r="GD54" s="288"/>
      <c r="GE54" s="288"/>
      <c r="GF54" s="288"/>
      <c r="GG54" s="288"/>
      <c r="GH54" s="288"/>
      <c r="GI54" s="288"/>
      <c r="GJ54" s="288"/>
      <c r="GK54" s="288"/>
      <c r="GL54" s="288"/>
      <c r="GM54" s="288"/>
      <c r="GN54" s="288"/>
      <c r="GO54" s="288"/>
      <c r="GP54" s="288"/>
      <c r="GQ54" s="288"/>
      <c r="GR54" s="288"/>
      <c r="GS54" s="288"/>
      <c r="GT54" s="288"/>
      <c r="GU54" s="288"/>
      <c r="GV54" s="288"/>
      <c r="GW54" s="288"/>
      <c r="GX54" s="288"/>
      <c r="GY54" s="288"/>
      <c r="GZ54" s="288"/>
      <c r="HA54" s="288"/>
      <c r="HB54" s="288"/>
      <c r="HC54" s="288"/>
      <c r="HD54" s="288"/>
      <c r="HE54" s="288"/>
      <c r="HF54" s="288"/>
      <c r="HG54" s="288"/>
      <c r="HH54" s="288"/>
      <c r="HI54" s="288"/>
      <c r="HJ54" s="288"/>
      <c r="HK54" s="288"/>
      <c r="HL54" s="288"/>
      <c r="HM54" s="288"/>
      <c r="HN54" s="288"/>
      <c r="HO54" s="288"/>
      <c r="HP54" s="288"/>
      <c r="HQ54" s="288"/>
      <c r="HR54" s="288"/>
      <c r="HS54" s="288"/>
      <c r="HT54" s="288"/>
      <c r="HU54" s="288"/>
      <c r="HV54" s="288"/>
      <c r="HW54" s="288"/>
      <c r="HX54" s="288"/>
      <c r="HY54" s="288"/>
      <c r="HZ54" s="288"/>
      <c r="IA54" s="288"/>
      <c r="IB54" s="288"/>
      <c r="IC54" s="288"/>
      <c r="ID54" s="288"/>
      <c r="IE54" s="288"/>
      <c r="IF54" s="288"/>
      <c r="IG54" s="288"/>
      <c r="IH54" s="288"/>
      <c r="II54" s="288"/>
      <c r="IJ54" s="288"/>
      <c r="IK54" s="288"/>
      <c r="IL54" s="288"/>
      <c r="IM54" s="288"/>
      <c r="IN54" s="288"/>
      <c r="IO54" s="288"/>
      <c r="IP54" s="288"/>
      <c r="IQ54" s="288"/>
      <c r="IR54" s="288"/>
      <c r="IS54" s="288"/>
      <c r="IT54" s="288"/>
      <c r="IU54" s="288"/>
      <c r="IV54" s="288"/>
    </row>
    <row r="55" spans="1:256" x14ac:dyDescent="0.2">
      <c r="A55" s="290" t="s">
        <v>356</v>
      </c>
      <c r="B55" s="290"/>
      <c r="C55" s="290"/>
      <c r="D55" s="290"/>
      <c r="E55" s="290"/>
      <c r="F55" s="289"/>
      <c r="G55" s="289"/>
      <c r="H55" s="289"/>
      <c r="I55" s="289"/>
      <c r="J55" s="289"/>
      <c r="K55" s="289"/>
      <c r="L55" s="289"/>
      <c r="M55" s="289"/>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8"/>
      <c r="BS55" s="288"/>
      <c r="BT55" s="288"/>
      <c r="BU55" s="288"/>
      <c r="BV55" s="288"/>
      <c r="BW55" s="288"/>
      <c r="BX55" s="288"/>
      <c r="BY55" s="288"/>
      <c r="BZ55" s="288"/>
      <c r="CA55" s="288"/>
      <c r="CB55" s="288"/>
      <c r="CC55" s="288"/>
      <c r="CD55" s="288"/>
      <c r="CE55" s="288"/>
      <c r="CF55" s="288"/>
      <c r="CG55" s="288"/>
      <c r="CH55" s="288"/>
      <c r="CI55" s="288"/>
      <c r="CJ55" s="288"/>
      <c r="CK55" s="288"/>
      <c r="CL55" s="288"/>
      <c r="CM55" s="288"/>
      <c r="CN55" s="288"/>
      <c r="CO55" s="288"/>
      <c r="CP55" s="288"/>
      <c r="CQ55" s="288"/>
      <c r="CR55" s="288"/>
      <c r="CS55" s="288"/>
      <c r="CT55" s="288"/>
      <c r="CU55" s="288"/>
      <c r="CV55" s="288"/>
      <c r="CW55" s="288"/>
      <c r="CX55" s="288"/>
      <c r="CY55" s="288"/>
      <c r="CZ55" s="288"/>
      <c r="DA55" s="288"/>
      <c r="DB55" s="288"/>
      <c r="DC55" s="288"/>
      <c r="DD55" s="288"/>
      <c r="DE55" s="288"/>
      <c r="DF55" s="288"/>
      <c r="DG55" s="288"/>
      <c r="DH55" s="288"/>
      <c r="DI55" s="288"/>
      <c r="DJ55" s="288"/>
      <c r="DK55" s="288"/>
      <c r="DL55" s="288"/>
      <c r="DM55" s="288"/>
      <c r="DN55" s="288"/>
      <c r="DO55" s="288"/>
      <c r="DP55" s="288"/>
      <c r="DQ55" s="288"/>
      <c r="DR55" s="288"/>
      <c r="DS55" s="288"/>
      <c r="DT55" s="288"/>
      <c r="DU55" s="288"/>
      <c r="DV55" s="288"/>
      <c r="DW55" s="288"/>
      <c r="DX55" s="288"/>
      <c r="DY55" s="288"/>
      <c r="DZ55" s="288"/>
      <c r="EA55" s="288"/>
      <c r="EB55" s="288"/>
      <c r="EC55" s="288"/>
      <c r="ED55" s="288"/>
      <c r="EE55" s="288"/>
      <c r="EF55" s="288"/>
      <c r="EG55" s="288"/>
      <c r="EH55" s="288"/>
      <c r="EI55" s="288"/>
      <c r="EJ55" s="288"/>
      <c r="EK55" s="288"/>
      <c r="EL55" s="288"/>
      <c r="EM55" s="288"/>
      <c r="EN55" s="288"/>
      <c r="EO55" s="288"/>
      <c r="EP55" s="288"/>
      <c r="EQ55" s="288"/>
      <c r="ER55" s="288"/>
      <c r="ES55" s="288"/>
      <c r="ET55" s="288"/>
      <c r="EU55" s="288"/>
      <c r="EV55" s="288"/>
      <c r="EW55" s="288"/>
      <c r="EX55" s="288"/>
      <c r="EY55" s="288"/>
      <c r="EZ55" s="288"/>
      <c r="FA55" s="288"/>
      <c r="FB55" s="288"/>
      <c r="FC55" s="288"/>
      <c r="FD55" s="288"/>
      <c r="FE55" s="288"/>
      <c r="FF55" s="288"/>
      <c r="FG55" s="288"/>
      <c r="FH55" s="288"/>
      <c r="FI55" s="288"/>
      <c r="FJ55" s="288"/>
      <c r="FK55" s="288"/>
      <c r="FL55" s="288"/>
      <c r="FM55" s="288"/>
      <c r="FN55" s="288"/>
      <c r="FO55" s="288"/>
      <c r="FP55" s="288"/>
      <c r="FQ55" s="288"/>
      <c r="FR55" s="288"/>
      <c r="FS55" s="288"/>
      <c r="FT55" s="288"/>
      <c r="FU55" s="288"/>
      <c r="FV55" s="288"/>
      <c r="FW55" s="288"/>
      <c r="FX55" s="288"/>
      <c r="FY55" s="288"/>
      <c r="FZ55" s="288"/>
      <c r="GA55" s="288"/>
      <c r="GB55" s="288"/>
      <c r="GC55" s="288"/>
      <c r="GD55" s="288"/>
      <c r="GE55" s="288"/>
      <c r="GF55" s="288"/>
      <c r="GG55" s="288"/>
      <c r="GH55" s="288"/>
      <c r="GI55" s="288"/>
      <c r="GJ55" s="288"/>
      <c r="GK55" s="288"/>
      <c r="GL55" s="288"/>
      <c r="GM55" s="288"/>
      <c r="GN55" s="288"/>
      <c r="GO55" s="288"/>
      <c r="GP55" s="288"/>
      <c r="GQ55" s="288"/>
      <c r="GR55" s="288"/>
      <c r="GS55" s="288"/>
      <c r="GT55" s="288"/>
      <c r="GU55" s="288"/>
      <c r="GV55" s="288"/>
      <c r="GW55" s="288"/>
      <c r="GX55" s="288"/>
      <c r="GY55" s="288"/>
      <c r="GZ55" s="288"/>
      <c r="HA55" s="288"/>
      <c r="HB55" s="288"/>
      <c r="HC55" s="288"/>
      <c r="HD55" s="288"/>
      <c r="HE55" s="288"/>
      <c r="HF55" s="288"/>
      <c r="HG55" s="288"/>
      <c r="HH55" s="288"/>
      <c r="HI55" s="288"/>
      <c r="HJ55" s="288"/>
      <c r="HK55" s="288"/>
      <c r="HL55" s="288"/>
      <c r="HM55" s="288"/>
      <c r="HN55" s="288"/>
      <c r="HO55" s="288"/>
      <c r="HP55" s="288"/>
      <c r="HQ55" s="288"/>
      <c r="HR55" s="288"/>
      <c r="HS55" s="288"/>
      <c r="HT55" s="288"/>
      <c r="HU55" s="288"/>
      <c r="HV55" s="288"/>
      <c r="HW55" s="288"/>
      <c r="HX55" s="288"/>
      <c r="HY55" s="288"/>
      <c r="HZ55" s="288"/>
      <c r="IA55" s="288"/>
      <c r="IB55" s="288"/>
      <c r="IC55" s="288"/>
      <c r="ID55" s="288"/>
      <c r="IE55" s="288"/>
      <c r="IF55" s="288"/>
      <c r="IG55" s="288"/>
      <c r="IH55" s="288"/>
      <c r="II55" s="288"/>
      <c r="IJ55" s="288"/>
      <c r="IK55" s="288"/>
      <c r="IL55" s="288"/>
      <c r="IM55" s="288"/>
      <c r="IN55" s="288"/>
      <c r="IO55" s="288"/>
      <c r="IP55" s="288"/>
      <c r="IQ55" s="288"/>
      <c r="IR55" s="288"/>
      <c r="IS55" s="288"/>
      <c r="IT55" s="288"/>
      <c r="IU55" s="288"/>
      <c r="IV55" s="288"/>
    </row>
    <row r="56" spans="1:256" x14ac:dyDescent="0.2">
      <c r="A56" s="290" t="s">
        <v>357</v>
      </c>
      <c r="B56" s="290"/>
      <c r="C56" s="290"/>
      <c r="D56" s="290"/>
      <c r="E56" s="290"/>
      <c r="F56" s="289"/>
      <c r="G56" s="289"/>
      <c r="H56" s="289"/>
      <c r="I56" s="289"/>
      <c r="J56" s="289"/>
      <c r="K56" s="289"/>
      <c r="L56" s="289"/>
      <c r="M56" s="289"/>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c r="BV56" s="288"/>
      <c r="BW56" s="288"/>
      <c r="BX56" s="288"/>
      <c r="BY56" s="288"/>
      <c r="BZ56" s="288"/>
      <c r="CA56" s="288"/>
      <c r="CB56" s="288"/>
      <c r="CC56" s="288"/>
      <c r="CD56" s="288"/>
      <c r="CE56" s="288"/>
      <c r="CF56" s="288"/>
      <c r="CG56" s="288"/>
      <c r="CH56" s="288"/>
      <c r="CI56" s="288"/>
      <c r="CJ56" s="288"/>
      <c r="CK56" s="288"/>
      <c r="CL56" s="288"/>
      <c r="CM56" s="288"/>
      <c r="CN56" s="288"/>
      <c r="CO56" s="288"/>
      <c r="CP56" s="288"/>
      <c r="CQ56" s="288"/>
      <c r="CR56" s="288"/>
      <c r="CS56" s="288"/>
      <c r="CT56" s="288"/>
      <c r="CU56" s="288"/>
      <c r="CV56" s="288"/>
      <c r="CW56" s="288"/>
      <c r="CX56" s="288"/>
      <c r="CY56" s="288"/>
      <c r="CZ56" s="288"/>
      <c r="DA56" s="288"/>
      <c r="DB56" s="288"/>
      <c r="DC56" s="288"/>
      <c r="DD56" s="288"/>
      <c r="DE56" s="288"/>
      <c r="DF56" s="288"/>
      <c r="DG56" s="288"/>
      <c r="DH56" s="288"/>
      <c r="DI56" s="288"/>
      <c r="DJ56" s="288"/>
      <c r="DK56" s="288"/>
      <c r="DL56" s="288"/>
      <c r="DM56" s="288"/>
      <c r="DN56" s="288"/>
      <c r="DO56" s="288"/>
      <c r="DP56" s="288"/>
      <c r="DQ56" s="288"/>
      <c r="DR56" s="288"/>
      <c r="DS56" s="288"/>
      <c r="DT56" s="288"/>
      <c r="DU56" s="288"/>
      <c r="DV56" s="288"/>
      <c r="DW56" s="288"/>
      <c r="DX56" s="288"/>
      <c r="DY56" s="288"/>
      <c r="DZ56" s="288"/>
      <c r="EA56" s="288"/>
      <c r="EB56" s="288"/>
      <c r="EC56" s="288"/>
      <c r="ED56" s="288"/>
      <c r="EE56" s="288"/>
      <c r="EF56" s="288"/>
      <c r="EG56" s="288"/>
      <c r="EH56" s="288"/>
      <c r="EI56" s="288"/>
      <c r="EJ56" s="288"/>
      <c r="EK56" s="288"/>
      <c r="EL56" s="288"/>
      <c r="EM56" s="288"/>
      <c r="EN56" s="288"/>
      <c r="EO56" s="288"/>
      <c r="EP56" s="288"/>
      <c r="EQ56" s="288"/>
      <c r="ER56" s="288"/>
      <c r="ES56" s="288"/>
      <c r="ET56" s="288"/>
      <c r="EU56" s="288"/>
      <c r="EV56" s="288"/>
      <c r="EW56" s="288"/>
      <c r="EX56" s="288"/>
      <c r="EY56" s="288"/>
      <c r="EZ56" s="288"/>
      <c r="FA56" s="288"/>
      <c r="FB56" s="288"/>
      <c r="FC56" s="288"/>
      <c r="FD56" s="288"/>
      <c r="FE56" s="288"/>
      <c r="FF56" s="288"/>
      <c r="FG56" s="288"/>
      <c r="FH56" s="288"/>
      <c r="FI56" s="288"/>
      <c r="FJ56" s="288"/>
      <c r="FK56" s="288"/>
      <c r="FL56" s="288"/>
      <c r="FM56" s="288"/>
      <c r="FN56" s="288"/>
      <c r="FO56" s="288"/>
      <c r="FP56" s="288"/>
      <c r="FQ56" s="288"/>
      <c r="FR56" s="288"/>
      <c r="FS56" s="288"/>
      <c r="FT56" s="288"/>
      <c r="FU56" s="288"/>
      <c r="FV56" s="288"/>
      <c r="FW56" s="288"/>
      <c r="FX56" s="288"/>
      <c r="FY56" s="288"/>
      <c r="FZ56" s="288"/>
      <c r="GA56" s="288"/>
      <c r="GB56" s="288"/>
      <c r="GC56" s="288"/>
      <c r="GD56" s="288"/>
      <c r="GE56" s="288"/>
      <c r="GF56" s="288"/>
      <c r="GG56" s="288"/>
      <c r="GH56" s="288"/>
      <c r="GI56" s="288"/>
      <c r="GJ56" s="288"/>
      <c r="GK56" s="288"/>
      <c r="GL56" s="288"/>
      <c r="GM56" s="288"/>
      <c r="GN56" s="288"/>
      <c r="GO56" s="288"/>
      <c r="GP56" s="288"/>
      <c r="GQ56" s="288"/>
      <c r="GR56" s="288"/>
      <c r="GS56" s="288"/>
      <c r="GT56" s="288"/>
      <c r="GU56" s="288"/>
      <c r="GV56" s="288"/>
      <c r="GW56" s="288"/>
      <c r="GX56" s="288"/>
      <c r="GY56" s="288"/>
      <c r="GZ56" s="288"/>
      <c r="HA56" s="288"/>
      <c r="HB56" s="288"/>
      <c r="HC56" s="288"/>
      <c r="HD56" s="288"/>
      <c r="HE56" s="288"/>
      <c r="HF56" s="288"/>
      <c r="HG56" s="288"/>
      <c r="HH56" s="288"/>
      <c r="HI56" s="288"/>
      <c r="HJ56" s="288"/>
      <c r="HK56" s="288"/>
      <c r="HL56" s="288"/>
      <c r="HM56" s="288"/>
      <c r="HN56" s="288"/>
      <c r="HO56" s="288"/>
      <c r="HP56" s="288"/>
      <c r="HQ56" s="288"/>
      <c r="HR56" s="288"/>
      <c r="HS56" s="288"/>
      <c r="HT56" s="288"/>
      <c r="HU56" s="288"/>
      <c r="HV56" s="288"/>
      <c r="HW56" s="288"/>
      <c r="HX56" s="288"/>
      <c r="HY56" s="288"/>
      <c r="HZ56" s="288"/>
      <c r="IA56" s="288"/>
      <c r="IB56" s="288"/>
      <c r="IC56" s="288"/>
      <c r="ID56" s="288"/>
      <c r="IE56" s="288"/>
      <c r="IF56" s="288"/>
      <c r="IG56" s="288"/>
      <c r="IH56" s="288"/>
      <c r="II56" s="288"/>
      <c r="IJ56" s="288"/>
      <c r="IK56" s="288"/>
      <c r="IL56" s="288"/>
      <c r="IM56" s="288"/>
      <c r="IN56" s="288"/>
      <c r="IO56" s="288"/>
      <c r="IP56" s="288"/>
      <c r="IQ56" s="288"/>
      <c r="IR56" s="288"/>
      <c r="IS56" s="288"/>
      <c r="IT56" s="288"/>
      <c r="IU56" s="288"/>
      <c r="IV56" s="288"/>
    </row>
    <row r="57" spans="1:256" x14ac:dyDescent="0.2">
      <c r="A57" s="290" t="s">
        <v>373</v>
      </c>
      <c r="B57" s="290"/>
      <c r="C57" s="290"/>
      <c r="D57" s="290"/>
      <c r="E57" s="290"/>
      <c r="F57" s="289"/>
      <c r="G57" s="289"/>
      <c r="H57" s="289"/>
      <c r="I57" s="289"/>
      <c r="J57" s="289"/>
      <c r="K57" s="289"/>
      <c r="L57" s="289"/>
      <c r="M57" s="289"/>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8"/>
      <c r="BU57" s="288"/>
      <c r="BV57" s="288"/>
      <c r="BW57" s="288"/>
      <c r="BX57" s="288"/>
      <c r="BY57" s="288"/>
      <c r="BZ57" s="288"/>
      <c r="CA57" s="288"/>
      <c r="CB57" s="288"/>
      <c r="CC57" s="288"/>
      <c r="CD57" s="288"/>
      <c r="CE57" s="288"/>
      <c r="CF57" s="288"/>
      <c r="CG57" s="288"/>
      <c r="CH57" s="288"/>
      <c r="CI57" s="288"/>
      <c r="CJ57" s="288"/>
      <c r="CK57" s="288"/>
      <c r="CL57" s="288"/>
      <c r="CM57" s="288"/>
      <c r="CN57" s="288"/>
      <c r="CO57" s="288"/>
      <c r="CP57" s="288"/>
      <c r="CQ57" s="288"/>
      <c r="CR57" s="288"/>
      <c r="CS57" s="288"/>
      <c r="CT57" s="288"/>
      <c r="CU57" s="288"/>
      <c r="CV57" s="288"/>
      <c r="CW57" s="288"/>
      <c r="CX57" s="288"/>
      <c r="CY57" s="288"/>
      <c r="CZ57" s="288"/>
      <c r="DA57" s="288"/>
      <c r="DB57" s="288"/>
      <c r="DC57" s="288"/>
      <c r="DD57" s="288"/>
      <c r="DE57" s="288"/>
      <c r="DF57" s="288"/>
      <c r="DG57" s="288"/>
      <c r="DH57" s="288"/>
      <c r="DI57" s="288"/>
      <c r="DJ57" s="288"/>
      <c r="DK57" s="288"/>
      <c r="DL57" s="288"/>
      <c r="DM57" s="288"/>
      <c r="DN57" s="288"/>
      <c r="DO57" s="288"/>
      <c r="DP57" s="288"/>
      <c r="DQ57" s="288"/>
      <c r="DR57" s="288"/>
      <c r="DS57" s="288"/>
      <c r="DT57" s="288"/>
      <c r="DU57" s="288"/>
      <c r="DV57" s="288"/>
      <c r="DW57" s="288"/>
      <c r="DX57" s="288"/>
      <c r="DY57" s="288"/>
      <c r="DZ57" s="288"/>
      <c r="EA57" s="288"/>
      <c r="EB57" s="288"/>
      <c r="EC57" s="288"/>
      <c r="ED57" s="288"/>
      <c r="EE57" s="288"/>
      <c r="EF57" s="288"/>
      <c r="EG57" s="288"/>
      <c r="EH57" s="288"/>
      <c r="EI57" s="288"/>
      <c r="EJ57" s="288"/>
      <c r="EK57" s="288"/>
      <c r="EL57" s="288"/>
      <c r="EM57" s="288"/>
      <c r="EN57" s="288"/>
      <c r="EO57" s="288"/>
      <c r="EP57" s="288"/>
      <c r="EQ57" s="288"/>
      <c r="ER57" s="288"/>
      <c r="ES57" s="288"/>
      <c r="ET57" s="288"/>
      <c r="EU57" s="288"/>
      <c r="EV57" s="288"/>
      <c r="EW57" s="288"/>
      <c r="EX57" s="288"/>
      <c r="EY57" s="288"/>
      <c r="EZ57" s="288"/>
      <c r="FA57" s="288"/>
      <c r="FB57" s="288"/>
      <c r="FC57" s="288"/>
      <c r="FD57" s="288"/>
      <c r="FE57" s="288"/>
      <c r="FF57" s="288"/>
      <c r="FG57" s="288"/>
      <c r="FH57" s="288"/>
      <c r="FI57" s="288"/>
      <c r="FJ57" s="288"/>
      <c r="FK57" s="288"/>
      <c r="FL57" s="288"/>
      <c r="FM57" s="288"/>
      <c r="FN57" s="288"/>
      <c r="FO57" s="288"/>
      <c r="FP57" s="288"/>
      <c r="FQ57" s="288"/>
      <c r="FR57" s="288"/>
      <c r="FS57" s="288"/>
      <c r="FT57" s="288"/>
      <c r="FU57" s="288"/>
      <c r="FV57" s="288"/>
      <c r="FW57" s="288"/>
      <c r="FX57" s="288"/>
      <c r="FY57" s="288"/>
      <c r="FZ57" s="288"/>
      <c r="GA57" s="288"/>
      <c r="GB57" s="288"/>
      <c r="GC57" s="288"/>
      <c r="GD57" s="288"/>
      <c r="GE57" s="288"/>
      <c r="GF57" s="288"/>
      <c r="GG57" s="288"/>
      <c r="GH57" s="288"/>
      <c r="GI57" s="288"/>
      <c r="GJ57" s="288"/>
      <c r="GK57" s="288"/>
      <c r="GL57" s="288"/>
      <c r="GM57" s="288"/>
      <c r="GN57" s="288"/>
      <c r="GO57" s="288"/>
      <c r="GP57" s="288"/>
      <c r="GQ57" s="288"/>
      <c r="GR57" s="288"/>
      <c r="GS57" s="288"/>
      <c r="GT57" s="288"/>
      <c r="GU57" s="288"/>
      <c r="GV57" s="288"/>
      <c r="GW57" s="288"/>
      <c r="GX57" s="288"/>
      <c r="GY57" s="288"/>
      <c r="GZ57" s="288"/>
      <c r="HA57" s="288"/>
      <c r="HB57" s="288"/>
      <c r="HC57" s="288"/>
      <c r="HD57" s="288"/>
      <c r="HE57" s="288"/>
      <c r="HF57" s="288"/>
      <c r="HG57" s="288"/>
      <c r="HH57" s="288"/>
      <c r="HI57" s="288"/>
      <c r="HJ57" s="288"/>
      <c r="HK57" s="288"/>
      <c r="HL57" s="288"/>
      <c r="HM57" s="288"/>
      <c r="HN57" s="288"/>
      <c r="HO57" s="288"/>
      <c r="HP57" s="288"/>
      <c r="HQ57" s="288"/>
      <c r="HR57" s="288"/>
      <c r="HS57" s="288"/>
      <c r="HT57" s="288"/>
      <c r="HU57" s="288"/>
      <c r="HV57" s="288"/>
      <c r="HW57" s="288"/>
      <c r="HX57" s="288"/>
      <c r="HY57" s="288"/>
      <c r="HZ57" s="288"/>
      <c r="IA57" s="288"/>
      <c r="IB57" s="288"/>
      <c r="IC57" s="288"/>
      <c r="ID57" s="288"/>
      <c r="IE57" s="288"/>
      <c r="IF57" s="288"/>
      <c r="IG57" s="288"/>
      <c r="IH57" s="288"/>
      <c r="II57" s="288"/>
      <c r="IJ57" s="288"/>
      <c r="IK57" s="288"/>
      <c r="IL57" s="288"/>
      <c r="IM57" s="288"/>
      <c r="IN57" s="288"/>
      <c r="IO57" s="288"/>
      <c r="IP57" s="288"/>
      <c r="IQ57" s="288"/>
      <c r="IR57" s="288"/>
      <c r="IS57" s="288"/>
      <c r="IT57" s="288"/>
      <c r="IU57" s="288"/>
      <c r="IV57" s="288"/>
    </row>
    <row r="58" spans="1:256" x14ac:dyDescent="0.2">
      <c r="A58" s="221"/>
      <c r="B58" s="211"/>
      <c r="C58" s="215"/>
      <c r="D58" s="211"/>
      <c r="E58" s="223"/>
      <c r="F58" s="214"/>
      <c r="G58" s="214"/>
      <c r="H58" s="214"/>
      <c r="I58" s="214"/>
      <c r="J58" s="214"/>
      <c r="K58" s="214"/>
      <c r="L58" s="214"/>
      <c r="M58" s="214"/>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5"/>
      <c r="AY58" s="215"/>
      <c r="AZ58" s="215"/>
      <c r="BA58" s="215"/>
      <c r="BB58" s="215"/>
      <c r="BC58" s="215"/>
      <c r="BD58" s="215"/>
      <c r="BE58" s="215"/>
      <c r="BF58" s="215"/>
      <c r="BG58" s="215"/>
      <c r="BH58" s="215"/>
      <c r="BI58" s="215"/>
      <c r="BJ58" s="215"/>
      <c r="BK58" s="215"/>
      <c r="BL58" s="215"/>
      <c r="BM58" s="215"/>
      <c r="BN58" s="215"/>
      <c r="BO58" s="215"/>
      <c r="BP58" s="215"/>
      <c r="BQ58" s="215"/>
      <c r="BR58" s="215"/>
      <c r="BS58" s="215"/>
      <c r="BT58" s="215"/>
      <c r="BU58" s="215"/>
      <c r="BV58" s="215"/>
      <c r="BW58" s="215"/>
      <c r="BX58" s="215"/>
      <c r="BY58" s="215"/>
      <c r="BZ58" s="215"/>
      <c r="CA58" s="215"/>
      <c r="CB58" s="215"/>
      <c r="CC58" s="215"/>
      <c r="CD58" s="215"/>
      <c r="CE58" s="215"/>
      <c r="CF58" s="215"/>
      <c r="CG58" s="215"/>
      <c r="CH58" s="215"/>
      <c r="CI58" s="215"/>
      <c r="CJ58" s="215"/>
      <c r="CK58" s="215"/>
      <c r="CL58" s="215"/>
      <c r="CM58" s="215"/>
      <c r="CN58" s="215"/>
      <c r="CO58" s="215"/>
      <c r="CP58" s="215"/>
      <c r="CQ58" s="215"/>
      <c r="CR58" s="215"/>
      <c r="CS58" s="215"/>
      <c r="CT58" s="215"/>
      <c r="CU58" s="215"/>
      <c r="CV58" s="215"/>
      <c r="CW58" s="215"/>
      <c r="CX58" s="215"/>
      <c r="CY58" s="215"/>
      <c r="CZ58" s="215"/>
      <c r="DA58" s="215"/>
      <c r="DB58" s="215"/>
      <c r="DC58" s="215"/>
      <c r="DD58" s="215"/>
      <c r="DE58" s="215"/>
      <c r="DF58" s="215"/>
      <c r="DG58" s="215"/>
      <c r="DH58" s="215"/>
      <c r="DI58" s="215"/>
      <c r="DJ58" s="215"/>
      <c r="DK58" s="215"/>
      <c r="DL58" s="215"/>
      <c r="DM58" s="215"/>
      <c r="DN58" s="215"/>
      <c r="DO58" s="215"/>
      <c r="DP58" s="215"/>
      <c r="DQ58" s="215"/>
      <c r="DR58" s="215"/>
      <c r="DS58" s="215"/>
      <c r="DT58" s="215"/>
      <c r="DU58" s="215"/>
      <c r="DV58" s="215"/>
      <c r="DW58" s="215"/>
      <c r="DX58" s="215"/>
      <c r="DY58" s="215"/>
      <c r="DZ58" s="215"/>
      <c r="EA58" s="215"/>
      <c r="EB58" s="215"/>
      <c r="EC58" s="215"/>
      <c r="ED58" s="215"/>
      <c r="EE58" s="215"/>
      <c r="EF58" s="215"/>
      <c r="EG58" s="215"/>
      <c r="EH58" s="215"/>
      <c r="EI58" s="215"/>
      <c r="EJ58" s="215"/>
      <c r="EK58" s="215"/>
      <c r="EL58" s="215"/>
      <c r="EM58" s="215"/>
      <c r="EN58" s="215"/>
      <c r="EO58" s="215"/>
      <c r="EP58" s="215"/>
      <c r="EQ58" s="215"/>
      <c r="ER58" s="215"/>
      <c r="ES58" s="215"/>
      <c r="ET58" s="215"/>
      <c r="EU58" s="215"/>
      <c r="EV58" s="215"/>
      <c r="EW58" s="215"/>
      <c r="EX58" s="215"/>
      <c r="EY58" s="215"/>
      <c r="EZ58" s="215"/>
      <c r="FA58" s="215"/>
      <c r="FB58" s="215"/>
      <c r="FC58" s="215"/>
      <c r="FD58" s="215"/>
      <c r="FE58" s="215"/>
      <c r="FF58" s="215"/>
      <c r="FG58" s="215"/>
      <c r="FH58" s="215"/>
      <c r="FI58" s="215"/>
      <c r="FJ58" s="215"/>
      <c r="FK58" s="215"/>
      <c r="FL58" s="215"/>
      <c r="FM58" s="215"/>
      <c r="FN58" s="215"/>
      <c r="FO58" s="215"/>
      <c r="FP58" s="215"/>
      <c r="FQ58" s="215"/>
      <c r="FR58" s="215"/>
      <c r="FS58" s="215"/>
      <c r="FT58" s="215"/>
      <c r="FU58" s="215"/>
      <c r="FV58" s="215"/>
      <c r="FW58" s="215"/>
      <c r="FX58" s="215"/>
      <c r="FY58" s="215"/>
      <c r="FZ58" s="215"/>
      <c r="GA58" s="215"/>
      <c r="GB58" s="215"/>
      <c r="GC58" s="215"/>
      <c r="GD58" s="215"/>
      <c r="GE58" s="215"/>
      <c r="GF58" s="215"/>
      <c r="GG58" s="215"/>
      <c r="GH58" s="215"/>
      <c r="GI58" s="215"/>
      <c r="GJ58" s="215"/>
      <c r="GK58" s="215"/>
      <c r="GL58" s="215"/>
      <c r="GM58" s="215"/>
      <c r="GN58" s="215"/>
      <c r="GO58" s="215"/>
      <c r="GP58" s="215"/>
      <c r="GQ58" s="215"/>
      <c r="GR58" s="215"/>
      <c r="GS58" s="215"/>
      <c r="GT58" s="215"/>
      <c r="GU58" s="215"/>
      <c r="GV58" s="215"/>
      <c r="GW58" s="215"/>
      <c r="GX58" s="215"/>
      <c r="GY58" s="215"/>
      <c r="GZ58" s="215"/>
      <c r="HA58" s="215"/>
      <c r="HB58" s="215"/>
      <c r="HC58" s="215"/>
      <c r="HD58" s="215"/>
      <c r="HE58" s="215"/>
      <c r="HF58" s="215"/>
      <c r="HG58" s="215"/>
      <c r="HH58" s="215"/>
      <c r="HI58" s="215"/>
      <c r="HJ58" s="215"/>
      <c r="HK58" s="215"/>
      <c r="HL58" s="215"/>
      <c r="HM58" s="215"/>
      <c r="HN58" s="215"/>
      <c r="HO58" s="215"/>
      <c r="HP58" s="215"/>
      <c r="HQ58" s="215"/>
      <c r="HR58" s="215"/>
      <c r="HS58" s="215"/>
      <c r="HT58" s="215"/>
      <c r="HU58" s="215"/>
      <c r="HV58" s="215"/>
      <c r="HW58" s="215"/>
      <c r="HX58" s="215"/>
      <c r="HY58" s="215"/>
      <c r="HZ58" s="215"/>
      <c r="IA58" s="215"/>
      <c r="IB58" s="215"/>
      <c r="IC58" s="215"/>
      <c r="ID58" s="215"/>
      <c r="IE58" s="215"/>
      <c r="IF58" s="215"/>
      <c r="IG58" s="215"/>
      <c r="IH58" s="215"/>
      <c r="II58" s="215"/>
      <c r="IJ58" s="215"/>
      <c r="IK58" s="215"/>
      <c r="IL58" s="215"/>
      <c r="IM58" s="215"/>
      <c r="IN58" s="215"/>
      <c r="IO58" s="215"/>
      <c r="IP58" s="215"/>
      <c r="IQ58" s="215"/>
      <c r="IR58" s="215"/>
      <c r="IS58" s="215"/>
      <c r="IT58" s="215"/>
      <c r="IU58" s="215"/>
      <c r="IV58" s="215"/>
    </row>
    <row r="59" spans="1:256" x14ac:dyDescent="0.2">
      <c r="A59" s="224" t="s">
        <v>285</v>
      </c>
      <c r="B59" s="224"/>
      <c r="C59" s="224" t="s">
        <v>312</v>
      </c>
      <c r="D59" s="225"/>
      <c r="E59" s="226"/>
      <c r="F59" s="227"/>
      <c r="G59" s="228"/>
      <c r="H59" s="228"/>
      <c r="I59" s="228"/>
      <c r="J59" s="228"/>
      <c r="K59" s="228"/>
      <c r="L59" s="228"/>
      <c r="M59" s="228"/>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29"/>
      <c r="BR59" s="229"/>
      <c r="BS59" s="229"/>
      <c r="BT59" s="229"/>
      <c r="BU59" s="229"/>
      <c r="BV59" s="229"/>
      <c r="BW59" s="229"/>
      <c r="BX59" s="229"/>
      <c r="BY59" s="229"/>
      <c r="BZ59" s="229"/>
      <c r="CA59" s="229"/>
      <c r="CB59" s="229"/>
      <c r="CC59" s="229"/>
      <c r="CD59" s="229"/>
      <c r="CE59" s="229"/>
      <c r="CF59" s="229"/>
      <c r="CG59" s="229"/>
      <c r="CH59" s="229"/>
      <c r="CI59" s="229"/>
      <c r="CJ59" s="229"/>
      <c r="CK59" s="229"/>
      <c r="CL59" s="229"/>
      <c r="CM59" s="229"/>
      <c r="CN59" s="229"/>
      <c r="CO59" s="229"/>
      <c r="CP59" s="229"/>
      <c r="CQ59" s="229"/>
      <c r="CR59" s="229"/>
      <c r="CS59" s="229"/>
      <c r="CT59" s="229"/>
      <c r="CU59" s="229"/>
      <c r="CV59" s="229"/>
      <c r="CW59" s="229"/>
      <c r="CX59" s="229"/>
      <c r="CY59" s="229"/>
      <c r="CZ59" s="229"/>
      <c r="DA59" s="229"/>
      <c r="DB59" s="229"/>
      <c r="DC59" s="229"/>
      <c r="DD59" s="229"/>
      <c r="DE59" s="229"/>
      <c r="DF59" s="229"/>
      <c r="DG59" s="229"/>
      <c r="DH59" s="229"/>
      <c r="DI59" s="229"/>
      <c r="DJ59" s="229"/>
      <c r="DK59" s="229"/>
      <c r="DL59" s="229"/>
      <c r="DM59" s="229"/>
      <c r="DN59" s="229"/>
      <c r="DO59" s="229"/>
      <c r="DP59" s="229"/>
      <c r="DQ59" s="229"/>
      <c r="DR59" s="229"/>
      <c r="DS59" s="229"/>
      <c r="DT59" s="229"/>
      <c r="DU59" s="229"/>
      <c r="DV59" s="229"/>
      <c r="DW59" s="229"/>
      <c r="DX59" s="229"/>
      <c r="DY59" s="229"/>
      <c r="DZ59" s="229"/>
      <c r="EA59" s="229"/>
      <c r="EB59" s="229"/>
      <c r="EC59" s="229"/>
      <c r="ED59" s="229"/>
      <c r="EE59" s="229"/>
      <c r="EF59" s="229"/>
      <c r="EG59" s="229"/>
      <c r="EH59" s="229"/>
      <c r="EI59" s="229"/>
      <c r="EJ59" s="229"/>
      <c r="EK59" s="229"/>
      <c r="EL59" s="229"/>
      <c r="EM59" s="229"/>
      <c r="EN59" s="229"/>
      <c r="EO59" s="229"/>
      <c r="EP59" s="229"/>
      <c r="EQ59" s="229"/>
      <c r="ER59" s="229"/>
      <c r="ES59" s="229"/>
      <c r="ET59" s="229"/>
      <c r="EU59" s="229"/>
      <c r="EV59" s="229"/>
      <c r="EW59" s="229"/>
      <c r="EX59" s="229"/>
      <c r="EY59" s="229"/>
      <c r="EZ59" s="229"/>
      <c r="FA59" s="229"/>
      <c r="FB59" s="229"/>
      <c r="FC59" s="229"/>
      <c r="FD59" s="229"/>
      <c r="FE59" s="229"/>
      <c r="FF59" s="229"/>
      <c r="FG59" s="229"/>
      <c r="FH59" s="229"/>
      <c r="FI59" s="229"/>
      <c r="FJ59" s="229"/>
      <c r="FK59" s="229"/>
      <c r="FL59" s="229"/>
      <c r="FM59" s="229"/>
      <c r="FN59" s="229"/>
      <c r="FO59" s="229"/>
      <c r="FP59" s="229"/>
      <c r="FQ59" s="229"/>
      <c r="FR59" s="229"/>
      <c r="FS59" s="229"/>
      <c r="FT59" s="229"/>
      <c r="FU59" s="229"/>
      <c r="FV59" s="229"/>
      <c r="FW59" s="229"/>
      <c r="FX59" s="229"/>
      <c r="FY59" s="229"/>
      <c r="FZ59" s="229"/>
      <c r="GA59" s="229"/>
      <c r="GB59" s="229"/>
      <c r="GC59" s="229"/>
      <c r="GD59" s="229"/>
      <c r="GE59" s="229"/>
      <c r="GF59" s="229"/>
      <c r="GG59" s="229"/>
      <c r="GH59" s="229"/>
      <c r="GI59" s="229"/>
      <c r="GJ59" s="229"/>
      <c r="GK59" s="229"/>
      <c r="GL59" s="229"/>
      <c r="GM59" s="229"/>
      <c r="GN59" s="229"/>
      <c r="GO59" s="229"/>
      <c r="GP59" s="229"/>
      <c r="GQ59" s="229"/>
      <c r="GR59" s="229"/>
      <c r="GS59" s="229"/>
      <c r="GT59" s="229"/>
      <c r="GU59" s="229"/>
      <c r="GV59" s="229"/>
      <c r="GW59" s="229"/>
      <c r="GX59" s="229"/>
      <c r="GY59" s="229"/>
      <c r="GZ59" s="229"/>
      <c r="HA59" s="229"/>
      <c r="HB59" s="229"/>
      <c r="HC59" s="229"/>
      <c r="HD59" s="229"/>
      <c r="HE59" s="229"/>
      <c r="HF59" s="229"/>
      <c r="HG59" s="229"/>
      <c r="HH59" s="229"/>
      <c r="HI59" s="229"/>
      <c r="HJ59" s="229"/>
      <c r="HK59" s="229"/>
      <c r="HL59" s="229"/>
      <c r="HM59" s="229"/>
      <c r="HN59" s="229"/>
      <c r="HO59" s="229"/>
      <c r="HP59" s="229"/>
      <c r="HQ59" s="229"/>
      <c r="HR59" s="229"/>
      <c r="HS59" s="229"/>
      <c r="HT59" s="229"/>
      <c r="HU59" s="229"/>
      <c r="HV59" s="229"/>
      <c r="HW59" s="229"/>
      <c r="HX59" s="229"/>
      <c r="HY59" s="229"/>
      <c r="HZ59" s="229"/>
      <c r="IA59" s="229"/>
      <c r="IB59" s="229"/>
      <c r="IC59" s="229"/>
      <c r="ID59" s="229"/>
      <c r="IE59" s="229"/>
      <c r="IF59" s="229"/>
      <c r="IG59" s="229"/>
      <c r="IH59" s="229"/>
      <c r="II59" s="229"/>
      <c r="IJ59" s="229"/>
      <c r="IK59" s="229"/>
      <c r="IL59" s="229"/>
      <c r="IM59" s="229"/>
      <c r="IN59" s="229"/>
      <c r="IO59" s="229"/>
      <c r="IP59" s="229"/>
      <c r="IQ59" s="229"/>
      <c r="IR59" s="229"/>
      <c r="IS59" s="229"/>
      <c r="IT59" s="229"/>
      <c r="IU59" s="229"/>
      <c r="IV59" s="229"/>
    </row>
    <row r="60" spans="1:256" x14ac:dyDescent="0.2">
      <c r="A60" s="128"/>
      <c r="B60" s="126"/>
      <c r="C60" s="291"/>
      <c r="D60" s="291"/>
      <c r="E60" s="291"/>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7"/>
      <c r="BR60" s="127"/>
      <c r="BS60" s="127"/>
      <c r="BT60" s="127"/>
      <c r="BU60" s="127"/>
      <c r="BV60" s="127"/>
      <c r="BW60" s="127"/>
      <c r="BX60" s="127"/>
      <c r="BY60" s="127"/>
      <c r="BZ60" s="127"/>
      <c r="CA60" s="127"/>
      <c r="CB60" s="127"/>
      <c r="CC60" s="127"/>
      <c r="CD60" s="127"/>
      <c r="CE60" s="127"/>
      <c r="CF60" s="127"/>
      <c r="CG60" s="127"/>
      <c r="CH60" s="127"/>
      <c r="CI60" s="127"/>
      <c r="CJ60" s="127"/>
      <c r="CK60" s="127"/>
      <c r="CL60" s="127"/>
      <c r="CM60" s="127"/>
      <c r="CN60" s="127"/>
      <c r="CO60" s="127"/>
      <c r="CP60" s="127"/>
      <c r="CQ60" s="127"/>
      <c r="CR60" s="127"/>
      <c r="CS60" s="127"/>
      <c r="CT60" s="127"/>
      <c r="CU60" s="127"/>
      <c r="CV60" s="127"/>
      <c r="CW60" s="127"/>
      <c r="CX60" s="127"/>
      <c r="CY60" s="127"/>
      <c r="CZ60" s="127"/>
      <c r="DA60" s="127"/>
      <c r="DB60" s="127"/>
      <c r="DC60" s="127"/>
      <c r="DD60" s="127"/>
      <c r="DE60" s="127"/>
      <c r="DF60" s="127"/>
      <c r="DG60" s="127"/>
      <c r="DH60" s="127"/>
      <c r="DI60" s="127"/>
      <c r="DJ60" s="127"/>
      <c r="DK60" s="127"/>
      <c r="DL60" s="127"/>
      <c r="DM60" s="127"/>
      <c r="DN60" s="127"/>
      <c r="DO60" s="127"/>
      <c r="DP60" s="127"/>
      <c r="DQ60" s="127"/>
      <c r="DR60" s="127"/>
      <c r="DS60" s="127"/>
      <c r="DT60" s="127"/>
      <c r="DU60" s="127"/>
      <c r="DV60" s="127"/>
      <c r="DW60" s="127"/>
      <c r="DX60" s="127"/>
      <c r="DY60" s="127"/>
      <c r="DZ60" s="127"/>
      <c r="EA60" s="127"/>
      <c r="EB60" s="127"/>
      <c r="EC60" s="127"/>
      <c r="ED60" s="127"/>
      <c r="EE60" s="127"/>
      <c r="EF60" s="127"/>
      <c r="EG60" s="127"/>
      <c r="EH60" s="127"/>
      <c r="EI60" s="127"/>
      <c r="EJ60" s="127"/>
      <c r="EK60" s="127"/>
      <c r="EL60" s="127"/>
      <c r="EM60" s="127"/>
      <c r="EN60" s="127"/>
      <c r="EO60" s="127"/>
      <c r="EP60" s="127"/>
      <c r="EQ60" s="127"/>
      <c r="ER60" s="127"/>
      <c r="ES60" s="127"/>
      <c r="ET60" s="127"/>
      <c r="EU60" s="127"/>
      <c r="EV60" s="127"/>
      <c r="EW60" s="127"/>
      <c r="EX60" s="127"/>
      <c r="EY60" s="127"/>
      <c r="EZ60" s="127"/>
      <c r="FA60" s="127"/>
      <c r="FB60" s="127"/>
      <c r="FC60" s="127"/>
      <c r="FD60" s="127"/>
      <c r="FE60" s="127"/>
      <c r="FF60" s="127"/>
      <c r="FG60" s="127"/>
      <c r="FH60" s="127"/>
      <c r="FI60" s="127"/>
      <c r="FJ60" s="127"/>
      <c r="FK60" s="127"/>
      <c r="FL60" s="127"/>
      <c r="FM60" s="127"/>
      <c r="FN60" s="127"/>
      <c r="FO60" s="127"/>
      <c r="FP60" s="127"/>
      <c r="FQ60" s="127"/>
      <c r="FR60" s="127"/>
      <c r="FS60" s="127"/>
      <c r="FT60" s="127"/>
      <c r="FU60" s="127"/>
      <c r="FV60" s="127"/>
      <c r="FW60" s="127"/>
      <c r="FX60" s="127"/>
      <c r="FY60" s="127"/>
      <c r="FZ60" s="127"/>
      <c r="GA60" s="127"/>
      <c r="GB60" s="127"/>
      <c r="GC60" s="127"/>
      <c r="GD60" s="127"/>
      <c r="GE60" s="127"/>
      <c r="GF60" s="127"/>
      <c r="GG60" s="127"/>
      <c r="GH60" s="127"/>
      <c r="GI60" s="127"/>
      <c r="GJ60" s="127"/>
      <c r="GK60" s="127"/>
      <c r="GL60" s="127"/>
      <c r="GM60" s="127"/>
      <c r="GN60" s="127"/>
      <c r="GO60" s="127"/>
      <c r="GP60" s="127"/>
      <c r="GQ60" s="127"/>
      <c r="GR60" s="127"/>
      <c r="GS60" s="127"/>
      <c r="GT60" s="127"/>
      <c r="GU60" s="127"/>
      <c r="GV60" s="127"/>
      <c r="GW60" s="127"/>
      <c r="GX60" s="127"/>
      <c r="GY60" s="127"/>
      <c r="GZ60" s="127"/>
      <c r="HA60" s="127"/>
      <c r="HB60" s="127"/>
      <c r="HC60" s="127"/>
      <c r="HD60" s="127"/>
      <c r="HE60" s="127"/>
      <c r="HF60" s="127"/>
      <c r="HG60" s="127"/>
      <c r="HH60" s="127"/>
      <c r="HI60" s="127"/>
      <c r="HJ60" s="127"/>
      <c r="HK60" s="127"/>
      <c r="HL60" s="127"/>
      <c r="HM60" s="127"/>
      <c r="HN60" s="127"/>
      <c r="HO60" s="127"/>
      <c r="HP60" s="127"/>
      <c r="HQ60" s="127"/>
      <c r="HR60" s="127"/>
      <c r="HS60" s="127"/>
      <c r="HT60" s="127"/>
      <c r="HU60" s="127"/>
      <c r="HV60" s="127"/>
      <c r="HW60" s="127"/>
      <c r="HX60" s="127"/>
      <c r="HY60" s="127"/>
      <c r="HZ60" s="127"/>
      <c r="IA60" s="127"/>
      <c r="IB60" s="127"/>
      <c r="IC60" s="127"/>
      <c r="ID60" s="127"/>
      <c r="IE60" s="127"/>
      <c r="IF60" s="127"/>
      <c r="IG60" s="127"/>
      <c r="IH60" s="127"/>
      <c r="II60" s="127"/>
      <c r="IJ60" s="127"/>
      <c r="IK60" s="127"/>
      <c r="IL60" s="127"/>
      <c r="IM60" s="127"/>
      <c r="IN60" s="127"/>
      <c r="IO60" s="127"/>
      <c r="IP60" s="127"/>
      <c r="IQ60" s="127"/>
      <c r="IR60" s="127"/>
      <c r="IS60" s="127"/>
      <c r="IT60" s="127"/>
      <c r="IU60" s="127"/>
      <c r="IV60" s="127"/>
    </row>
    <row r="61" spans="1:256" x14ac:dyDescent="0.2">
      <c r="A61" s="128"/>
      <c r="B61" s="126"/>
      <c r="C61" s="291"/>
      <c r="D61" s="291"/>
      <c r="E61" s="291"/>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7"/>
      <c r="BR61" s="127"/>
      <c r="BS61" s="127"/>
      <c r="BT61" s="127"/>
      <c r="BU61" s="127"/>
      <c r="BV61" s="127"/>
      <c r="BW61" s="127"/>
      <c r="BX61" s="127"/>
      <c r="BY61" s="127"/>
      <c r="BZ61" s="127"/>
      <c r="CA61" s="127"/>
      <c r="CB61" s="127"/>
      <c r="CC61" s="127"/>
      <c r="CD61" s="127"/>
      <c r="CE61" s="127"/>
      <c r="CF61" s="127"/>
      <c r="CG61" s="127"/>
      <c r="CH61" s="127"/>
      <c r="CI61" s="127"/>
      <c r="CJ61" s="127"/>
      <c r="CK61" s="127"/>
      <c r="CL61" s="127"/>
      <c r="CM61" s="127"/>
      <c r="CN61" s="127"/>
      <c r="CO61" s="127"/>
      <c r="CP61" s="127"/>
      <c r="CQ61" s="127"/>
      <c r="CR61" s="127"/>
      <c r="CS61" s="127"/>
      <c r="CT61" s="127"/>
      <c r="CU61" s="127"/>
      <c r="CV61" s="127"/>
      <c r="CW61" s="127"/>
      <c r="CX61" s="127"/>
      <c r="CY61" s="127"/>
      <c r="CZ61" s="127"/>
      <c r="DA61" s="127"/>
      <c r="DB61" s="127"/>
      <c r="DC61" s="127"/>
      <c r="DD61" s="127"/>
      <c r="DE61" s="127"/>
      <c r="DF61" s="127"/>
      <c r="DG61" s="127"/>
      <c r="DH61" s="127"/>
      <c r="DI61" s="127"/>
      <c r="DJ61" s="127"/>
      <c r="DK61" s="127"/>
      <c r="DL61" s="127"/>
      <c r="DM61" s="127"/>
      <c r="DN61" s="127"/>
      <c r="DO61" s="127"/>
      <c r="DP61" s="127"/>
      <c r="DQ61" s="127"/>
      <c r="DR61" s="127"/>
      <c r="DS61" s="127"/>
      <c r="DT61" s="127"/>
      <c r="DU61" s="127"/>
      <c r="DV61" s="127"/>
      <c r="DW61" s="127"/>
      <c r="DX61" s="127"/>
      <c r="DY61" s="127"/>
      <c r="DZ61" s="127"/>
      <c r="EA61" s="127"/>
      <c r="EB61" s="127"/>
      <c r="EC61" s="127"/>
      <c r="ED61" s="127"/>
      <c r="EE61" s="127"/>
      <c r="EF61" s="127"/>
      <c r="EG61" s="127"/>
      <c r="EH61" s="127"/>
      <c r="EI61" s="127"/>
      <c r="EJ61" s="127"/>
      <c r="EK61" s="127"/>
      <c r="EL61" s="127"/>
      <c r="EM61" s="127"/>
      <c r="EN61" s="127"/>
      <c r="EO61" s="127"/>
      <c r="EP61" s="127"/>
      <c r="EQ61" s="127"/>
      <c r="ER61" s="127"/>
      <c r="ES61" s="127"/>
      <c r="ET61" s="127"/>
      <c r="EU61" s="127"/>
      <c r="EV61" s="127"/>
      <c r="EW61" s="127"/>
      <c r="EX61" s="127"/>
      <c r="EY61" s="127"/>
      <c r="EZ61" s="127"/>
      <c r="FA61" s="127"/>
      <c r="FB61" s="127"/>
      <c r="FC61" s="127"/>
      <c r="FD61" s="127"/>
      <c r="FE61" s="127"/>
      <c r="FF61" s="127"/>
      <c r="FG61" s="127"/>
      <c r="FH61" s="127"/>
      <c r="FI61" s="127"/>
      <c r="FJ61" s="127"/>
      <c r="FK61" s="127"/>
      <c r="FL61" s="127"/>
      <c r="FM61" s="127"/>
      <c r="FN61" s="127"/>
      <c r="FO61" s="127"/>
      <c r="FP61" s="127"/>
      <c r="FQ61" s="127"/>
      <c r="FR61" s="127"/>
      <c r="FS61" s="127"/>
      <c r="FT61" s="127"/>
      <c r="FU61" s="127"/>
      <c r="FV61" s="127"/>
      <c r="FW61" s="127"/>
      <c r="FX61" s="127"/>
      <c r="FY61" s="127"/>
      <c r="FZ61" s="127"/>
      <c r="GA61" s="127"/>
      <c r="GB61" s="127"/>
      <c r="GC61" s="127"/>
      <c r="GD61" s="127"/>
      <c r="GE61" s="127"/>
      <c r="GF61" s="127"/>
      <c r="GG61" s="127"/>
      <c r="GH61" s="127"/>
      <c r="GI61" s="127"/>
      <c r="GJ61" s="127"/>
      <c r="GK61" s="127"/>
      <c r="GL61" s="127"/>
      <c r="GM61" s="127"/>
      <c r="GN61" s="127"/>
      <c r="GO61" s="127"/>
      <c r="GP61" s="127"/>
      <c r="GQ61" s="127"/>
      <c r="GR61" s="127"/>
      <c r="GS61" s="127"/>
      <c r="GT61" s="127"/>
      <c r="GU61" s="127"/>
      <c r="GV61" s="127"/>
      <c r="GW61" s="127"/>
      <c r="GX61" s="127"/>
      <c r="GY61" s="127"/>
      <c r="GZ61" s="127"/>
      <c r="HA61" s="127"/>
      <c r="HB61" s="127"/>
      <c r="HC61" s="127"/>
      <c r="HD61" s="127"/>
      <c r="HE61" s="127"/>
      <c r="HF61" s="127"/>
      <c r="HG61" s="127"/>
      <c r="HH61" s="127"/>
      <c r="HI61" s="127"/>
      <c r="HJ61" s="127"/>
      <c r="HK61" s="127"/>
      <c r="HL61" s="127"/>
      <c r="HM61" s="127"/>
      <c r="HN61" s="127"/>
      <c r="HO61" s="127"/>
      <c r="HP61" s="127"/>
      <c r="HQ61" s="127"/>
      <c r="HR61" s="127"/>
      <c r="HS61" s="127"/>
      <c r="HT61" s="127"/>
      <c r="HU61" s="127"/>
      <c r="HV61" s="127"/>
      <c r="HW61" s="127"/>
      <c r="HX61" s="127"/>
      <c r="HY61" s="127"/>
      <c r="HZ61" s="127"/>
      <c r="IA61" s="127"/>
      <c r="IB61" s="127"/>
      <c r="IC61" s="127"/>
      <c r="ID61" s="127"/>
      <c r="IE61" s="127"/>
      <c r="IF61" s="127"/>
      <c r="IG61" s="127"/>
      <c r="IH61" s="127"/>
      <c r="II61" s="127"/>
      <c r="IJ61" s="127"/>
      <c r="IK61" s="127"/>
      <c r="IL61" s="127"/>
      <c r="IM61" s="127"/>
      <c r="IN61" s="127"/>
      <c r="IO61" s="127"/>
      <c r="IP61" s="127"/>
      <c r="IQ61" s="127"/>
      <c r="IR61" s="127"/>
      <c r="IS61" s="127"/>
      <c r="IT61" s="127"/>
      <c r="IU61" s="127"/>
      <c r="IV61" s="127"/>
    </row>
    <row r="62" spans="1:256" x14ac:dyDescent="0.2">
      <c r="A62" s="128"/>
      <c r="B62" s="126"/>
      <c r="C62" s="291"/>
      <c r="D62" s="291"/>
      <c r="E62" s="291"/>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27"/>
      <c r="CI62" s="127"/>
      <c r="CJ62" s="127"/>
      <c r="CK62" s="127"/>
      <c r="CL62" s="127"/>
      <c r="CM62" s="127"/>
      <c r="CN62" s="127"/>
      <c r="CO62" s="127"/>
      <c r="CP62" s="127"/>
      <c r="CQ62" s="127"/>
      <c r="CR62" s="127"/>
      <c r="CS62" s="127"/>
      <c r="CT62" s="127"/>
      <c r="CU62" s="127"/>
      <c r="CV62" s="127"/>
      <c r="CW62" s="127"/>
      <c r="CX62" s="127"/>
      <c r="CY62" s="127"/>
      <c r="CZ62" s="127"/>
      <c r="DA62" s="127"/>
      <c r="DB62" s="127"/>
      <c r="DC62" s="127"/>
      <c r="DD62" s="127"/>
      <c r="DE62" s="127"/>
      <c r="DF62" s="127"/>
      <c r="DG62" s="127"/>
      <c r="DH62" s="127"/>
      <c r="DI62" s="127"/>
      <c r="DJ62" s="127"/>
      <c r="DK62" s="127"/>
      <c r="DL62" s="127"/>
      <c r="DM62" s="127"/>
      <c r="DN62" s="127"/>
      <c r="DO62" s="127"/>
      <c r="DP62" s="127"/>
      <c r="DQ62" s="127"/>
      <c r="DR62" s="127"/>
      <c r="DS62" s="127"/>
      <c r="DT62" s="127"/>
      <c r="DU62" s="127"/>
      <c r="DV62" s="127"/>
      <c r="DW62" s="127"/>
      <c r="DX62" s="127"/>
      <c r="DY62" s="127"/>
      <c r="DZ62" s="127"/>
      <c r="EA62" s="127"/>
      <c r="EB62" s="127"/>
      <c r="EC62" s="127"/>
      <c r="ED62" s="127"/>
      <c r="EE62" s="127"/>
      <c r="EF62" s="127"/>
      <c r="EG62" s="127"/>
      <c r="EH62" s="127"/>
      <c r="EI62" s="127"/>
      <c r="EJ62" s="127"/>
      <c r="EK62" s="127"/>
      <c r="EL62" s="127"/>
      <c r="EM62" s="127"/>
      <c r="EN62" s="127"/>
      <c r="EO62" s="127"/>
      <c r="EP62" s="127"/>
      <c r="EQ62" s="127"/>
      <c r="ER62" s="127"/>
      <c r="ES62" s="127"/>
      <c r="ET62" s="127"/>
      <c r="EU62" s="127"/>
      <c r="EV62" s="127"/>
      <c r="EW62" s="127"/>
      <c r="EX62" s="127"/>
      <c r="EY62" s="127"/>
      <c r="EZ62" s="127"/>
      <c r="FA62" s="127"/>
      <c r="FB62" s="127"/>
      <c r="FC62" s="127"/>
      <c r="FD62" s="127"/>
      <c r="FE62" s="127"/>
      <c r="FF62" s="127"/>
      <c r="FG62" s="127"/>
      <c r="FH62" s="127"/>
      <c r="FI62" s="127"/>
      <c r="FJ62" s="127"/>
      <c r="FK62" s="127"/>
      <c r="FL62" s="127"/>
      <c r="FM62" s="127"/>
      <c r="FN62" s="127"/>
      <c r="FO62" s="127"/>
      <c r="FP62" s="127"/>
      <c r="FQ62" s="127"/>
      <c r="FR62" s="127"/>
      <c r="FS62" s="127"/>
      <c r="FT62" s="127"/>
      <c r="FU62" s="127"/>
      <c r="FV62" s="127"/>
      <c r="FW62" s="127"/>
      <c r="FX62" s="127"/>
      <c r="FY62" s="127"/>
      <c r="FZ62" s="127"/>
      <c r="GA62" s="127"/>
      <c r="GB62" s="127"/>
      <c r="GC62" s="127"/>
      <c r="GD62" s="127"/>
      <c r="GE62" s="127"/>
      <c r="GF62" s="127"/>
      <c r="GG62" s="127"/>
      <c r="GH62" s="127"/>
      <c r="GI62" s="127"/>
      <c r="GJ62" s="127"/>
      <c r="GK62" s="127"/>
      <c r="GL62" s="127"/>
      <c r="GM62" s="127"/>
      <c r="GN62" s="127"/>
      <c r="GO62" s="127"/>
      <c r="GP62" s="127"/>
      <c r="GQ62" s="127"/>
      <c r="GR62" s="127"/>
      <c r="GS62" s="127"/>
      <c r="GT62" s="127"/>
      <c r="GU62" s="127"/>
      <c r="GV62" s="127"/>
      <c r="GW62" s="127"/>
      <c r="GX62" s="127"/>
      <c r="GY62" s="127"/>
      <c r="GZ62" s="127"/>
      <c r="HA62" s="127"/>
      <c r="HB62" s="127"/>
      <c r="HC62" s="127"/>
      <c r="HD62" s="127"/>
      <c r="HE62" s="127"/>
      <c r="HF62" s="127"/>
      <c r="HG62" s="127"/>
      <c r="HH62" s="127"/>
      <c r="HI62" s="127"/>
      <c r="HJ62" s="127"/>
      <c r="HK62" s="127"/>
      <c r="HL62" s="127"/>
      <c r="HM62" s="127"/>
      <c r="HN62" s="127"/>
      <c r="HO62" s="127"/>
      <c r="HP62" s="127"/>
      <c r="HQ62" s="127"/>
      <c r="HR62" s="127"/>
      <c r="HS62" s="127"/>
      <c r="HT62" s="127"/>
      <c r="HU62" s="127"/>
      <c r="HV62" s="127"/>
      <c r="HW62" s="127"/>
      <c r="HX62" s="127"/>
      <c r="HY62" s="127"/>
      <c r="HZ62" s="127"/>
      <c r="IA62" s="127"/>
      <c r="IB62" s="127"/>
      <c r="IC62" s="127"/>
      <c r="ID62" s="127"/>
      <c r="IE62" s="127"/>
      <c r="IF62" s="127"/>
      <c r="IG62" s="127"/>
      <c r="IH62" s="127"/>
      <c r="II62" s="127"/>
      <c r="IJ62" s="127"/>
      <c r="IK62" s="127"/>
      <c r="IL62" s="127"/>
      <c r="IM62" s="127"/>
      <c r="IN62" s="127"/>
      <c r="IO62" s="127"/>
      <c r="IP62" s="127"/>
      <c r="IQ62" s="127"/>
      <c r="IR62" s="127"/>
      <c r="IS62" s="127"/>
      <c r="IT62" s="127"/>
      <c r="IU62" s="127"/>
      <c r="IV62" s="127"/>
    </row>
    <row r="63" spans="1:256" x14ac:dyDescent="0.2">
      <c r="A63" s="128"/>
      <c r="B63" s="126"/>
      <c r="C63" s="291"/>
      <c r="D63" s="291"/>
      <c r="E63" s="291"/>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c r="BQ63" s="127"/>
      <c r="BR63" s="127"/>
      <c r="BS63" s="127"/>
      <c r="BT63" s="127"/>
      <c r="BU63" s="127"/>
      <c r="BV63" s="127"/>
      <c r="BW63" s="127"/>
      <c r="BX63" s="127"/>
      <c r="BY63" s="127"/>
      <c r="BZ63" s="127"/>
      <c r="CA63" s="127"/>
      <c r="CB63" s="127"/>
      <c r="CC63" s="127"/>
      <c r="CD63" s="127"/>
      <c r="CE63" s="127"/>
      <c r="CF63" s="127"/>
      <c r="CG63" s="127"/>
      <c r="CH63" s="127"/>
      <c r="CI63" s="127"/>
      <c r="CJ63" s="127"/>
      <c r="CK63" s="127"/>
      <c r="CL63" s="127"/>
      <c r="CM63" s="127"/>
      <c r="CN63" s="127"/>
      <c r="CO63" s="127"/>
      <c r="CP63" s="127"/>
      <c r="CQ63" s="127"/>
      <c r="CR63" s="127"/>
      <c r="CS63" s="127"/>
      <c r="CT63" s="127"/>
      <c r="CU63" s="127"/>
      <c r="CV63" s="127"/>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X63" s="127"/>
      <c r="FY63" s="127"/>
      <c r="FZ63" s="127"/>
      <c r="GA63" s="127"/>
      <c r="GB63" s="127"/>
      <c r="GC63" s="127"/>
      <c r="GD63" s="127"/>
      <c r="GE63" s="127"/>
      <c r="GF63" s="127"/>
      <c r="GG63" s="127"/>
      <c r="GH63" s="127"/>
      <c r="GI63" s="127"/>
      <c r="GJ63" s="127"/>
      <c r="GK63" s="127"/>
      <c r="GL63" s="127"/>
      <c r="GM63" s="127"/>
      <c r="GN63" s="127"/>
      <c r="GO63" s="127"/>
      <c r="GP63" s="127"/>
      <c r="GQ63" s="127"/>
      <c r="GR63" s="127"/>
      <c r="GS63" s="127"/>
      <c r="GT63" s="127"/>
      <c r="GU63" s="127"/>
      <c r="GV63" s="127"/>
      <c r="GW63" s="127"/>
      <c r="GX63" s="127"/>
      <c r="GY63" s="127"/>
      <c r="GZ63" s="127"/>
      <c r="HA63" s="127"/>
      <c r="HB63" s="127"/>
      <c r="HC63" s="127"/>
      <c r="HD63" s="127"/>
      <c r="HE63" s="127"/>
      <c r="HF63" s="127"/>
      <c r="HG63" s="127"/>
      <c r="HH63" s="127"/>
      <c r="HI63" s="127"/>
      <c r="HJ63" s="127"/>
      <c r="HK63" s="127"/>
      <c r="HL63" s="127"/>
      <c r="HM63" s="127"/>
      <c r="HN63" s="127"/>
      <c r="HO63" s="127"/>
      <c r="HP63" s="127"/>
      <c r="HQ63" s="127"/>
      <c r="HR63" s="127"/>
      <c r="HS63" s="127"/>
      <c r="HT63" s="127"/>
      <c r="HU63" s="127"/>
      <c r="HV63" s="127"/>
      <c r="HW63" s="127"/>
      <c r="HX63" s="127"/>
      <c r="HY63" s="127"/>
      <c r="HZ63" s="127"/>
      <c r="IA63" s="127"/>
      <c r="IB63" s="127"/>
      <c r="IC63" s="127"/>
      <c r="ID63" s="127"/>
      <c r="IE63" s="127"/>
      <c r="IF63" s="127"/>
      <c r="IG63" s="127"/>
      <c r="IH63" s="127"/>
      <c r="II63" s="127"/>
      <c r="IJ63" s="127"/>
      <c r="IK63" s="127"/>
      <c r="IL63" s="127"/>
      <c r="IM63" s="127"/>
      <c r="IN63" s="127"/>
      <c r="IO63" s="127"/>
      <c r="IP63" s="127"/>
      <c r="IQ63" s="127"/>
      <c r="IR63" s="127"/>
      <c r="IS63" s="127"/>
      <c r="IT63" s="127"/>
      <c r="IU63" s="127"/>
      <c r="IV63" s="127"/>
    </row>
    <row r="64" spans="1:256" x14ac:dyDescent="0.2">
      <c r="A64" s="128"/>
      <c r="B64" s="126"/>
      <c r="C64" s="291"/>
      <c r="D64" s="291"/>
      <c r="E64" s="291"/>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c r="BG64" s="127"/>
      <c r="BH64" s="127"/>
      <c r="BI64" s="127"/>
      <c r="BJ64" s="127"/>
      <c r="BK64" s="127"/>
      <c r="BL64" s="127"/>
      <c r="BM64" s="127"/>
      <c r="BN64" s="127"/>
      <c r="BO64" s="127"/>
      <c r="BP64" s="127"/>
      <c r="BQ64" s="127"/>
      <c r="BR64" s="127"/>
      <c r="BS64" s="127"/>
      <c r="BT64" s="127"/>
      <c r="BU64" s="127"/>
      <c r="BV64" s="127"/>
      <c r="BW64" s="127"/>
      <c r="BX64" s="127"/>
      <c r="BY64" s="127"/>
      <c r="BZ64" s="127"/>
      <c r="CA64" s="127"/>
      <c r="CB64" s="127"/>
      <c r="CC64" s="127"/>
      <c r="CD64" s="127"/>
      <c r="CE64" s="127"/>
      <c r="CF64" s="127"/>
      <c r="CG64" s="127"/>
      <c r="CH64" s="127"/>
      <c r="CI64" s="127"/>
      <c r="CJ64" s="127"/>
      <c r="CK64" s="127"/>
      <c r="CL64" s="127"/>
      <c r="CM64" s="127"/>
      <c r="CN64" s="127"/>
      <c r="CO64" s="127"/>
      <c r="CP64" s="127"/>
      <c r="CQ64" s="127"/>
      <c r="CR64" s="127"/>
      <c r="CS64" s="127"/>
      <c r="CT64" s="127"/>
      <c r="CU64" s="127"/>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X64" s="127"/>
      <c r="FY64" s="127"/>
      <c r="FZ64" s="127"/>
      <c r="GA64" s="127"/>
      <c r="GB64" s="127"/>
      <c r="GC64" s="127"/>
      <c r="GD64" s="127"/>
      <c r="GE64" s="127"/>
      <c r="GF64" s="127"/>
      <c r="GG64" s="127"/>
      <c r="GH64" s="127"/>
      <c r="GI64" s="127"/>
      <c r="GJ64" s="127"/>
      <c r="GK64" s="127"/>
      <c r="GL64" s="127"/>
      <c r="GM64" s="127"/>
      <c r="GN64" s="127"/>
      <c r="GO64" s="127"/>
      <c r="GP64" s="127"/>
      <c r="GQ64" s="127"/>
      <c r="GR64" s="127"/>
      <c r="GS64" s="127"/>
      <c r="GT64" s="127"/>
      <c r="GU64" s="127"/>
      <c r="GV64" s="127"/>
      <c r="GW64" s="127"/>
      <c r="GX64" s="127"/>
      <c r="GY64" s="127"/>
      <c r="GZ64" s="127"/>
      <c r="HA64" s="127"/>
      <c r="HB64" s="127"/>
      <c r="HC64" s="127"/>
      <c r="HD64" s="127"/>
      <c r="HE64" s="127"/>
      <c r="HF64" s="127"/>
      <c r="HG64" s="127"/>
      <c r="HH64" s="127"/>
      <c r="HI64" s="127"/>
      <c r="HJ64" s="127"/>
      <c r="HK64" s="127"/>
      <c r="HL64" s="127"/>
      <c r="HM64" s="127"/>
      <c r="HN64" s="127"/>
      <c r="HO64" s="127"/>
      <c r="HP64" s="127"/>
      <c r="HQ64" s="127"/>
      <c r="HR64" s="127"/>
      <c r="HS64" s="127"/>
      <c r="HT64" s="127"/>
      <c r="HU64" s="127"/>
      <c r="HV64" s="127"/>
      <c r="HW64" s="127"/>
      <c r="HX64" s="127"/>
      <c r="HY64" s="127"/>
      <c r="HZ64" s="127"/>
      <c r="IA64" s="127"/>
      <c r="IB64" s="127"/>
      <c r="IC64" s="127"/>
      <c r="ID64" s="127"/>
      <c r="IE64" s="127"/>
      <c r="IF64" s="127"/>
      <c r="IG64" s="127"/>
      <c r="IH64" s="127"/>
      <c r="II64" s="127"/>
      <c r="IJ64" s="127"/>
      <c r="IK64" s="127"/>
      <c r="IL64" s="127"/>
      <c r="IM64" s="127"/>
      <c r="IN64" s="127"/>
      <c r="IO64" s="127"/>
      <c r="IP64" s="127"/>
      <c r="IQ64" s="127"/>
      <c r="IR64" s="127"/>
      <c r="IS64" s="127"/>
      <c r="IT64" s="127"/>
      <c r="IU64" s="127"/>
      <c r="IV64" s="127"/>
    </row>
    <row r="65" spans="1:256" x14ac:dyDescent="0.2">
      <c r="A65" s="128"/>
      <c r="B65" s="126"/>
      <c r="C65" s="291"/>
      <c r="D65" s="291"/>
      <c r="E65" s="291"/>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7"/>
      <c r="BR65" s="127"/>
      <c r="BS65" s="127"/>
      <c r="BT65" s="127"/>
      <c r="BU65" s="127"/>
      <c r="BV65" s="127"/>
      <c r="BW65" s="127"/>
      <c r="BX65" s="127"/>
      <c r="BY65" s="127"/>
      <c r="BZ65" s="127"/>
      <c r="CA65" s="127"/>
      <c r="CB65" s="127"/>
      <c r="CC65" s="127"/>
      <c r="CD65" s="127"/>
      <c r="CE65" s="127"/>
      <c r="CF65" s="127"/>
      <c r="CG65" s="127"/>
      <c r="CH65" s="127"/>
      <c r="CI65" s="127"/>
      <c r="CJ65" s="127"/>
      <c r="CK65" s="127"/>
      <c r="CL65" s="127"/>
      <c r="CM65" s="127"/>
      <c r="CN65" s="127"/>
      <c r="CO65" s="127"/>
      <c r="CP65" s="127"/>
      <c r="CQ65" s="127"/>
      <c r="CR65" s="127"/>
      <c r="CS65" s="127"/>
      <c r="CT65" s="127"/>
      <c r="CU65" s="127"/>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X65" s="127"/>
      <c r="FY65" s="127"/>
      <c r="FZ65" s="127"/>
      <c r="GA65" s="127"/>
      <c r="GB65" s="127"/>
      <c r="GC65" s="127"/>
      <c r="GD65" s="127"/>
      <c r="GE65" s="127"/>
      <c r="GF65" s="127"/>
      <c r="GG65" s="127"/>
      <c r="GH65" s="127"/>
      <c r="GI65" s="127"/>
      <c r="GJ65" s="127"/>
      <c r="GK65" s="127"/>
      <c r="GL65" s="127"/>
      <c r="GM65" s="127"/>
      <c r="GN65" s="127"/>
      <c r="GO65" s="127"/>
      <c r="GP65" s="127"/>
      <c r="GQ65" s="127"/>
      <c r="GR65" s="127"/>
      <c r="GS65" s="127"/>
      <c r="GT65" s="127"/>
      <c r="GU65" s="127"/>
      <c r="GV65" s="127"/>
      <c r="GW65" s="127"/>
      <c r="GX65" s="127"/>
      <c r="GY65" s="127"/>
      <c r="GZ65" s="127"/>
      <c r="HA65" s="127"/>
      <c r="HB65" s="127"/>
      <c r="HC65" s="127"/>
      <c r="HD65" s="127"/>
      <c r="HE65" s="127"/>
      <c r="HF65" s="127"/>
      <c r="HG65" s="127"/>
      <c r="HH65" s="127"/>
      <c r="HI65" s="127"/>
      <c r="HJ65" s="127"/>
      <c r="HK65" s="127"/>
      <c r="HL65" s="127"/>
      <c r="HM65" s="127"/>
      <c r="HN65" s="127"/>
      <c r="HO65" s="127"/>
      <c r="HP65" s="127"/>
      <c r="HQ65" s="127"/>
      <c r="HR65" s="127"/>
      <c r="HS65" s="127"/>
      <c r="HT65" s="127"/>
      <c r="HU65" s="127"/>
      <c r="HV65" s="127"/>
      <c r="HW65" s="127"/>
      <c r="HX65" s="127"/>
      <c r="HY65" s="127"/>
      <c r="HZ65" s="127"/>
      <c r="IA65" s="127"/>
      <c r="IB65" s="127"/>
      <c r="IC65" s="127"/>
      <c r="ID65" s="127"/>
      <c r="IE65" s="127"/>
      <c r="IF65" s="127"/>
      <c r="IG65" s="127"/>
      <c r="IH65" s="127"/>
      <c r="II65" s="127"/>
      <c r="IJ65" s="127"/>
      <c r="IK65" s="127"/>
      <c r="IL65" s="127"/>
      <c r="IM65" s="127"/>
      <c r="IN65" s="127"/>
      <c r="IO65" s="127"/>
      <c r="IP65" s="127"/>
      <c r="IQ65" s="127"/>
      <c r="IR65" s="127"/>
      <c r="IS65" s="127"/>
      <c r="IT65" s="127"/>
      <c r="IU65" s="127"/>
      <c r="IV65" s="127"/>
    </row>
    <row r="66" spans="1:256" x14ac:dyDescent="0.2">
      <c r="A66" s="128"/>
      <c r="B66" s="126"/>
      <c r="C66" s="291"/>
      <c r="D66" s="291"/>
      <c r="E66" s="291"/>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127"/>
      <c r="BR66" s="127"/>
      <c r="BS66" s="127"/>
      <c r="BT66" s="127"/>
      <c r="BU66" s="127"/>
      <c r="BV66" s="127"/>
      <c r="BW66" s="127"/>
      <c r="BX66" s="127"/>
      <c r="BY66" s="127"/>
      <c r="BZ66" s="127"/>
      <c r="CA66" s="127"/>
      <c r="CB66" s="127"/>
      <c r="CC66" s="127"/>
      <c r="CD66" s="127"/>
      <c r="CE66" s="127"/>
      <c r="CF66" s="127"/>
      <c r="CG66" s="127"/>
      <c r="CH66" s="127"/>
      <c r="CI66" s="127"/>
      <c r="CJ66" s="127"/>
      <c r="CK66" s="127"/>
      <c r="CL66" s="127"/>
      <c r="CM66" s="127"/>
      <c r="CN66" s="127"/>
      <c r="CO66" s="127"/>
      <c r="CP66" s="127"/>
      <c r="CQ66" s="127"/>
      <c r="CR66" s="127"/>
      <c r="CS66" s="127"/>
      <c r="CT66" s="127"/>
      <c r="CU66" s="127"/>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X66" s="127"/>
      <c r="FY66" s="127"/>
      <c r="FZ66" s="127"/>
      <c r="GA66" s="127"/>
      <c r="GB66" s="127"/>
      <c r="GC66" s="127"/>
      <c r="GD66" s="127"/>
      <c r="GE66" s="127"/>
      <c r="GF66" s="127"/>
      <c r="GG66" s="127"/>
      <c r="GH66" s="127"/>
      <c r="GI66" s="127"/>
      <c r="GJ66" s="127"/>
      <c r="GK66" s="127"/>
      <c r="GL66" s="127"/>
      <c r="GM66" s="127"/>
      <c r="GN66" s="127"/>
      <c r="GO66" s="127"/>
      <c r="GP66" s="127"/>
      <c r="GQ66" s="127"/>
      <c r="GR66" s="127"/>
      <c r="GS66" s="127"/>
      <c r="GT66" s="127"/>
      <c r="GU66" s="127"/>
      <c r="GV66" s="127"/>
      <c r="GW66" s="127"/>
      <c r="GX66" s="127"/>
      <c r="GY66" s="127"/>
      <c r="GZ66" s="127"/>
      <c r="HA66" s="127"/>
      <c r="HB66" s="127"/>
      <c r="HC66" s="127"/>
      <c r="HD66" s="127"/>
      <c r="HE66" s="127"/>
      <c r="HF66" s="127"/>
      <c r="HG66" s="127"/>
      <c r="HH66" s="127"/>
      <c r="HI66" s="127"/>
      <c r="HJ66" s="127"/>
      <c r="HK66" s="127"/>
      <c r="HL66" s="127"/>
      <c r="HM66" s="127"/>
      <c r="HN66" s="127"/>
      <c r="HO66" s="127"/>
      <c r="HP66" s="127"/>
      <c r="HQ66" s="127"/>
      <c r="HR66" s="127"/>
      <c r="HS66" s="127"/>
      <c r="HT66" s="127"/>
      <c r="HU66" s="127"/>
      <c r="HV66" s="127"/>
      <c r="HW66" s="127"/>
      <c r="HX66" s="127"/>
      <c r="HY66" s="127"/>
      <c r="HZ66" s="127"/>
      <c r="IA66" s="127"/>
      <c r="IB66" s="127"/>
      <c r="IC66" s="127"/>
      <c r="ID66" s="127"/>
      <c r="IE66" s="127"/>
      <c r="IF66" s="127"/>
      <c r="IG66" s="127"/>
      <c r="IH66" s="127"/>
      <c r="II66" s="127"/>
      <c r="IJ66" s="127"/>
      <c r="IK66" s="127"/>
      <c r="IL66" s="127"/>
      <c r="IM66" s="127"/>
      <c r="IN66" s="127"/>
      <c r="IO66" s="127"/>
      <c r="IP66" s="127"/>
      <c r="IQ66" s="127"/>
      <c r="IR66" s="127"/>
      <c r="IS66" s="127"/>
      <c r="IT66" s="127"/>
      <c r="IU66" s="127"/>
      <c r="IV66" s="127"/>
    </row>
    <row r="67" spans="1:256" x14ac:dyDescent="0.2">
      <c r="A67" s="128"/>
      <c r="B67" s="126"/>
      <c r="C67" s="291"/>
      <c r="D67" s="291"/>
      <c r="E67" s="291"/>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127"/>
      <c r="CD67" s="127"/>
      <c r="CE67" s="127"/>
      <c r="CF67" s="127"/>
      <c r="CG67" s="127"/>
      <c r="CH67" s="127"/>
      <c r="CI67" s="127"/>
      <c r="CJ67" s="127"/>
      <c r="CK67" s="127"/>
      <c r="CL67" s="127"/>
      <c r="CM67" s="127"/>
      <c r="CN67" s="127"/>
      <c r="CO67" s="127"/>
      <c r="CP67" s="127"/>
      <c r="CQ67" s="127"/>
      <c r="CR67" s="127"/>
      <c r="CS67" s="127"/>
      <c r="CT67" s="127"/>
      <c r="CU67" s="127"/>
      <c r="CV67" s="127"/>
      <c r="CW67" s="127"/>
      <c r="CX67" s="127"/>
      <c r="CY67" s="127"/>
      <c r="CZ67" s="127"/>
      <c r="DA67" s="127"/>
      <c r="DB67" s="127"/>
      <c r="DC67" s="127"/>
      <c r="DD67" s="127"/>
      <c r="DE67" s="127"/>
      <c r="DF67" s="127"/>
      <c r="DG67" s="127"/>
      <c r="DH67" s="127"/>
      <c r="DI67" s="127"/>
      <c r="DJ67" s="127"/>
      <c r="DK67" s="127"/>
      <c r="DL67" s="127"/>
      <c r="DM67" s="127"/>
      <c r="DN67" s="127"/>
      <c r="DO67" s="127"/>
      <c r="DP67" s="127"/>
      <c r="DQ67" s="127"/>
      <c r="DR67" s="127"/>
      <c r="DS67" s="127"/>
      <c r="DT67" s="127"/>
      <c r="DU67" s="127"/>
      <c r="DV67" s="127"/>
      <c r="DW67" s="127"/>
      <c r="DX67" s="127"/>
      <c r="DY67" s="127"/>
      <c r="DZ67" s="127"/>
      <c r="EA67" s="127"/>
      <c r="EB67" s="127"/>
      <c r="EC67" s="127"/>
      <c r="ED67" s="127"/>
      <c r="EE67" s="127"/>
      <c r="EF67" s="127"/>
      <c r="EG67" s="127"/>
      <c r="EH67" s="127"/>
      <c r="EI67" s="127"/>
      <c r="EJ67" s="127"/>
      <c r="EK67" s="127"/>
      <c r="EL67" s="127"/>
      <c r="EM67" s="127"/>
      <c r="EN67" s="127"/>
      <c r="EO67" s="127"/>
      <c r="EP67" s="127"/>
      <c r="EQ67" s="127"/>
      <c r="ER67" s="127"/>
      <c r="ES67" s="127"/>
      <c r="ET67" s="127"/>
      <c r="EU67" s="127"/>
      <c r="EV67" s="127"/>
      <c r="EW67" s="127"/>
      <c r="EX67" s="127"/>
      <c r="EY67" s="127"/>
      <c r="EZ67" s="127"/>
      <c r="FA67" s="127"/>
      <c r="FB67" s="127"/>
      <c r="FC67" s="127"/>
      <c r="FD67" s="127"/>
      <c r="FE67" s="127"/>
      <c r="FF67" s="127"/>
      <c r="FG67" s="127"/>
      <c r="FH67" s="127"/>
      <c r="FI67" s="127"/>
      <c r="FJ67" s="127"/>
      <c r="FK67" s="127"/>
      <c r="FL67" s="127"/>
      <c r="FM67" s="127"/>
      <c r="FN67" s="127"/>
      <c r="FO67" s="127"/>
      <c r="FP67" s="127"/>
      <c r="FQ67" s="127"/>
      <c r="FR67" s="127"/>
      <c r="FS67" s="127"/>
      <c r="FT67" s="127"/>
      <c r="FU67" s="127"/>
      <c r="FV67" s="127"/>
      <c r="FW67" s="127"/>
      <c r="FX67" s="127"/>
      <c r="FY67" s="127"/>
      <c r="FZ67" s="127"/>
      <c r="GA67" s="127"/>
      <c r="GB67" s="127"/>
      <c r="GC67" s="127"/>
      <c r="GD67" s="127"/>
      <c r="GE67" s="127"/>
      <c r="GF67" s="127"/>
      <c r="GG67" s="127"/>
      <c r="GH67" s="127"/>
      <c r="GI67" s="127"/>
      <c r="GJ67" s="127"/>
      <c r="GK67" s="127"/>
      <c r="GL67" s="127"/>
      <c r="GM67" s="127"/>
      <c r="GN67" s="127"/>
      <c r="GO67" s="127"/>
      <c r="GP67" s="127"/>
      <c r="GQ67" s="127"/>
      <c r="GR67" s="127"/>
      <c r="GS67" s="127"/>
      <c r="GT67" s="127"/>
      <c r="GU67" s="127"/>
      <c r="GV67" s="127"/>
      <c r="GW67" s="127"/>
      <c r="GX67" s="127"/>
      <c r="GY67" s="127"/>
      <c r="GZ67" s="127"/>
      <c r="HA67" s="127"/>
      <c r="HB67" s="127"/>
      <c r="HC67" s="127"/>
      <c r="HD67" s="127"/>
      <c r="HE67" s="127"/>
      <c r="HF67" s="127"/>
      <c r="HG67" s="127"/>
      <c r="HH67" s="127"/>
      <c r="HI67" s="127"/>
      <c r="HJ67" s="127"/>
      <c r="HK67" s="127"/>
      <c r="HL67" s="127"/>
      <c r="HM67" s="127"/>
      <c r="HN67" s="127"/>
      <c r="HO67" s="127"/>
      <c r="HP67" s="127"/>
      <c r="HQ67" s="127"/>
      <c r="HR67" s="127"/>
      <c r="HS67" s="127"/>
      <c r="HT67" s="127"/>
      <c r="HU67" s="127"/>
      <c r="HV67" s="127"/>
      <c r="HW67" s="127"/>
      <c r="HX67" s="127"/>
      <c r="HY67" s="127"/>
      <c r="HZ67" s="127"/>
      <c r="IA67" s="127"/>
      <c r="IB67" s="127"/>
      <c r="IC67" s="127"/>
      <c r="ID67" s="127"/>
      <c r="IE67" s="127"/>
      <c r="IF67" s="127"/>
      <c r="IG67" s="127"/>
      <c r="IH67" s="127"/>
      <c r="II67" s="127"/>
      <c r="IJ67" s="127"/>
      <c r="IK67" s="127"/>
      <c r="IL67" s="127"/>
      <c r="IM67" s="127"/>
      <c r="IN67" s="127"/>
      <c r="IO67" s="127"/>
      <c r="IP67" s="127"/>
      <c r="IQ67" s="127"/>
      <c r="IR67" s="127"/>
      <c r="IS67" s="127"/>
      <c r="IT67" s="127"/>
      <c r="IU67" s="127"/>
      <c r="IV67" s="127"/>
    </row>
    <row r="68" spans="1:256" x14ac:dyDescent="0.2">
      <c r="A68" s="128"/>
      <c r="B68" s="126"/>
      <c r="C68" s="291"/>
      <c r="D68" s="291"/>
      <c r="E68" s="291"/>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27"/>
      <c r="BT68" s="127"/>
      <c r="BU68" s="127"/>
      <c r="BV68" s="127"/>
      <c r="BW68" s="127"/>
      <c r="BX68" s="127"/>
      <c r="BY68" s="127"/>
      <c r="BZ68" s="127"/>
      <c r="CA68" s="127"/>
      <c r="CB68" s="127"/>
      <c r="CC68" s="127"/>
      <c r="CD68" s="127"/>
      <c r="CE68" s="127"/>
      <c r="CF68" s="127"/>
      <c r="CG68" s="127"/>
      <c r="CH68" s="127"/>
      <c r="CI68" s="127"/>
      <c r="CJ68" s="127"/>
      <c r="CK68" s="127"/>
      <c r="CL68" s="127"/>
      <c r="CM68" s="127"/>
      <c r="CN68" s="127"/>
      <c r="CO68" s="127"/>
      <c r="CP68" s="127"/>
      <c r="CQ68" s="127"/>
      <c r="CR68" s="127"/>
      <c r="CS68" s="127"/>
      <c r="CT68" s="127"/>
      <c r="CU68" s="127"/>
      <c r="CV68" s="127"/>
      <c r="CW68" s="127"/>
      <c r="CX68" s="127"/>
      <c r="CY68" s="127"/>
      <c r="CZ68" s="127"/>
      <c r="DA68" s="127"/>
      <c r="DB68" s="127"/>
      <c r="DC68" s="127"/>
      <c r="DD68" s="127"/>
      <c r="DE68" s="127"/>
      <c r="DF68" s="127"/>
      <c r="DG68" s="127"/>
      <c r="DH68" s="127"/>
      <c r="DI68" s="127"/>
      <c r="DJ68" s="127"/>
      <c r="DK68" s="127"/>
      <c r="DL68" s="127"/>
      <c r="DM68" s="127"/>
      <c r="DN68" s="127"/>
      <c r="DO68" s="127"/>
      <c r="DP68" s="127"/>
      <c r="DQ68" s="127"/>
      <c r="DR68" s="127"/>
      <c r="DS68" s="127"/>
      <c r="DT68" s="127"/>
      <c r="DU68" s="127"/>
      <c r="DV68" s="127"/>
      <c r="DW68" s="127"/>
      <c r="DX68" s="127"/>
      <c r="DY68" s="127"/>
      <c r="DZ68" s="127"/>
      <c r="EA68" s="127"/>
      <c r="EB68" s="127"/>
      <c r="EC68" s="127"/>
      <c r="ED68" s="127"/>
      <c r="EE68" s="127"/>
      <c r="EF68" s="127"/>
      <c r="EG68" s="127"/>
      <c r="EH68" s="127"/>
      <c r="EI68" s="127"/>
      <c r="EJ68" s="127"/>
      <c r="EK68" s="127"/>
      <c r="EL68" s="127"/>
      <c r="EM68" s="127"/>
      <c r="EN68" s="127"/>
      <c r="EO68" s="127"/>
      <c r="EP68" s="127"/>
      <c r="EQ68" s="127"/>
      <c r="ER68" s="127"/>
      <c r="ES68" s="127"/>
      <c r="ET68" s="127"/>
      <c r="EU68" s="127"/>
      <c r="EV68" s="127"/>
      <c r="EW68" s="127"/>
      <c r="EX68" s="127"/>
      <c r="EY68" s="127"/>
      <c r="EZ68" s="127"/>
      <c r="FA68" s="127"/>
      <c r="FB68" s="127"/>
      <c r="FC68" s="127"/>
      <c r="FD68" s="127"/>
      <c r="FE68" s="127"/>
      <c r="FF68" s="127"/>
      <c r="FG68" s="127"/>
      <c r="FH68" s="127"/>
      <c r="FI68" s="127"/>
      <c r="FJ68" s="127"/>
      <c r="FK68" s="127"/>
      <c r="FL68" s="127"/>
      <c r="FM68" s="127"/>
      <c r="FN68" s="127"/>
      <c r="FO68" s="127"/>
      <c r="FP68" s="127"/>
      <c r="FQ68" s="127"/>
      <c r="FR68" s="127"/>
      <c r="FS68" s="127"/>
      <c r="FT68" s="127"/>
      <c r="FU68" s="127"/>
      <c r="FV68" s="127"/>
      <c r="FW68" s="127"/>
      <c r="FX68" s="127"/>
      <c r="FY68" s="127"/>
      <c r="FZ68" s="127"/>
      <c r="GA68" s="127"/>
      <c r="GB68" s="127"/>
      <c r="GC68" s="127"/>
      <c r="GD68" s="127"/>
      <c r="GE68" s="127"/>
      <c r="GF68" s="127"/>
      <c r="GG68" s="127"/>
      <c r="GH68" s="127"/>
      <c r="GI68" s="127"/>
      <c r="GJ68" s="127"/>
      <c r="GK68" s="127"/>
      <c r="GL68" s="127"/>
      <c r="GM68" s="127"/>
      <c r="GN68" s="127"/>
      <c r="GO68" s="127"/>
      <c r="GP68" s="127"/>
      <c r="GQ68" s="127"/>
      <c r="GR68" s="127"/>
      <c r="GS68" s="127"/>
      <c r="GT68" s="127"/>
      <c r="GU68" s="127"/>
      <c r="GV68" s="127"/>
      <c r="GW68" s="127"/>
      <c r="GX68" s="127"/>
      <c r="GY68" s="127"/>
      <c r="GZ68" s="127"/>
      <c r="HA68" s="127"/>
      <c r="HB68" s="127"/>
      <c r="HC68" s="127"/>
      <c r="HD68" s="127"/>
      <c r="HE68" s="127"/>
      <c r="HF68" s="127"/>
      <c r="HG68" s="127"/>
      <c r="HH68" s="127"/>
      <c r="HI68" s="127"/>
      <c r="HJ68" s="127"/>
      <c r="HK68" s="127"/>
      <c r="HL68" s="127"/>
      <c r="HM68" s="127"/>
      <c r="HN68" s="127"/>
      <c r="HO68" s="127"/>
      <c r="HP68" s="127"/>
      <c r="HQ68" s="127"/>
      <c r="HR68" s="127"/>
      <c r="HS68" s="127"/>
      <c r="HT68" s="127"/>
      <c r="HU68" s="127"/>
      <c r="HV68" s="127"/>
      <c r="HW68" s="127"/>
      <c r="HX68" s="127"/>
      <c r="HY68" s="127"/>
      <c r="HZ68" s="127"/>
      <c r="IA68" s="127"/>
      <c r="IB68" s="127"/>
      <c r="IC68" s="127"/>
      <c r="ID68" s="127"/>
      <c r="IE68" s="127"/>
      <c r="IF68" s="127"/>
      <c r="IG68" s="127"/>
      <c r="IH68" s="127"/>
      <c r="II68" s="127"/>
      <c r="IJ68" s="127"/>
      <c r="IK68" s="127"/>
      <c r="IL68" s="127"/>
      <c r="IM68" s="127"/>
      <c r="IN68" s="127"/>
      <c r="IO68" s="127"/>
      <c r="IP68" s="127"/>
      <c r="IQ68" s="127"/>
      <c r="IR68" s="127"/>
      <c r="IS68" s="127"/>
      <c r="IT68" s="127"/>
      <c r="IU68" s="127"/>
      <c r="IV68" s="127"/>
    </row>
    <row r="69" spans="1:256" x14ac:dyDescent="0.2">
      <c r="A69" s="128"/>
      <c r="B69" s="126"/>
      <c r="C69" s="291"/>
      <c r="D69" s="291"/>
      <c r="E69" s="291"/>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27"/>
      <c r="CE69" s="127"/>
      <c r="CF69" s="127"/>
      <c r="CG69" s="127"/>
      <c r="CH69" s="127"/>
      <c r="CI69" s="127"/>
      <c r="CJ69" s="127"/>
      <c r="CK69" s="127"/>
      <c r="CL69" s="127"/>
      <c r="CM69" s="127"/>
      <c r="CN69" s="127"/>
      <c r="CO69" s="127"/>
      <c r="CP69" s="127"/>
      <c r="CQ69" s="127"/>
      <c r="CR69" s="127"/>
      <c r="CS69" s="127"/>
      <c r="CT69" s="127"/>
      <c r="CU69" s="127"/>
      <c r="CV69" s="127"/>
      <c r="CW69" s="127"/>
      <c r="CX69" s="127"/>
      <c r="CY69" s="127"/>
      <c r="CZ69" s="127"/>
      <c r="DA69" s="127"/>
      <c r="DB69" s="127"/>
      <c r="DC69" s="127"/>
      <c r="DD69" s="127"/>
      <c r="DE69" s="127"/>
      <c r="DF69" s="127"/>
      <c r="DG69" s="127"/>
      <c r="DH69" s="127"/>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c r="EK69" s="127"/>
      <c r="EL69" s="127"/>
      <c r="EM69" s="127"/>
      <c r="EN69" s="127"/>
      <c r="EO69" s="127"/>
      <c r="EP69" s="127"/>
      <c r="EQ69" s="127"/>
      <c r="ER69" s="127"/>
      <c r="ES69" s="127"/>
      <c r="ET69" s="127"/>
      <c r="EU69" s="127"/>
      <c r="EV69" s="127"/>
      <c r="EW69" s="127"/>
      <c r="EX69" s="127"/>
      <c r="EY69" s="127"/>
      <c r="EZ69" s="127"/>
      <c r="FA69" s="127"/>
      <c r="FB69" s="127"/>
      <c r="FC69" s="127"/>
      <c r="FD69" s="127"/>
      <c r="FE69" s="127"/>
      <c r="FF69" s="127"/>
      <c r="FG69" s="127"/>
      <c r="FH69" s="127"/>
      <c r="FI69" s="127"/>
      <c r="FJ69" s="127"/>
      <c r="FK69" s="127"/>
      <c r="FL69" s="127"/>
      <c r="FM69" s="127"/>
      <c r="FN69" s="127"/>
      <c r="FO69" s="127"/>
      <c r="FP69" s="127"/>
      <c r="FQ69" s="127"/>
      <c r="FR69" s="127"/>
      <c r="FS69" s="127"/>
      <c r="FT69" s="127"/>
      <c r="FU69" s="127"/>
      <c r="FV69" s="127"/>
      <c r="FW69" s="127"/>
      <c r="FX69" s="127"/>
      <c r="FY69" s="127"/>
      <c r="FZ69" s="127"/>
      <c r="GA69" s="127"/>
      <c r="GB69" s="127"/>
      <c r="GC69" s="127"/>
      <c r="GD69" s="127"/>
      <c r="GE69" s="127"/>
      <c r="GF69" s="127"/>
      <c r="GG69" s="127"/>
      <c r="GH69" s="127"/>
      <c r="GI69" s="127"/>
      <c r="GJ69" s="127"/>
      <c r="GK69" s="127"/>
      <c r="GL69" s="127"/>
      <c r="GM69" s="127"/>
      <c r="GN69" s="127"/>
      <c r="GO69" s="127"/>
      <c r="GP69" s="127"/>
      <c r="GQ69" s="127"/>
      <c r="GR69" s="127"/>
      <c r="GS69" s="127"/>
      <c r="GT69" s="127"/>
      <c r="GU69" s="127"/>
      <c r="GV69" s="127"/>
      <c r="GW69" s="127"/>
      <c r="GX69" s="127"/>
      <c r="GY69" s="127"/>
      <c r="GZ69" s="127"/>
      <c r="HA69" s="127"/>
      <c r="HB69" s="127"/>
      <c r="HC69" s="127"/>
      <c r="HD69" s="127"/>
      <c r="HE69" s="127"/>
      <c r="HF69" s="127"/>
      <c r="HG69" s="127"/>
      <c r="HH69" s="127"/>
      <c r="HI69" s="127"/>
      <c r="HJ69" s="127"/>
      <c r="HK69" s="127"/>
      <c r="HL69" s="127"/>
      <c r="HM69" s="127"/>
      <c r="HN69" s="127"/>
      <c r="HO69" s="127"/>
      <c r="HP69" s="127"/>
      <c r="HQ69" s="127"/>
      <c r="HR69" s="127"/>
      <c r="HS69" s="127"/>
      <c r="HT69" s="127"/>
      <c r="HU69" s="127"/>
      <c r="HV69" s="127"/>
      <c r="HW69" s="127"/>
      <c r="HX69" s="127"/>
      <c r="HY69" s="127"/>
      <c r="HZ69" s="127"/>
      <c r="IA69" s="127"/>
      <c r="IB69" s="127"/>
      <c r="IC69" s="127"/>
      <c r="ID69" s="127"/>
      <c r="IE69" s="127"/>
      <c r="IF69" s="127"/>
      <c r="IG69" s="127"/>
      <c r="IH69" s="127"/>
      <c r="II69" s="127"/>
      <c r="IJ69" s="127"/>
      <c r="IK69" s="127"/>
      <c r="IL69" s="127"/>
      <c r="IM69" s="127"/>
      <c r="IN69" s="127"/>
      <c r="IO69" s="127"/>
      <c r="IP69" s="127"/>
      <c r="IQ69" s="127"/>
      <c r="IR69" s="127"/>
      <c r="IS69" s="127"/>
      <c r="IT69" s="127"/>
      <c r="IU69" s="127"/>
      <c r="IV69" s="127"/>
    </row>
    <row r="70" spans="1:256" x14ac:dyDescent="0.2">
      <c r="A70" s="128"/>
      <c r="B70" s="126"/>
      <c r="C70" s="291"/>
      <c r="D70" s="291"/>
      <c r="E70" s="291"/>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7"/>
      <c r="BR70" s="127"/>
      <c r="BS70" s="127"/>
      <c r="BT70" s="127"/>
      <c r="BU70" s="127"/>
      <c r="BV70" s="127"/>
      <c r="BW70" s="127"/>
      <c r="BX70" s="127"/>
      <c r="BY70" s="127"/>
      <c r="BZ70" s="127"/>
      <c r="CA70" s="127"/>
      <c r="CB70" s="127"/>
      <c r="CC70" s="127"/>
      <c r="CD70" s="127"/>
      <c r="CE70" s="127"/>
      <c r="CF70" s="127"/>
      <c r="CG70" s="127"/>
      <c r="CH70" s="127"/>
      <c r="CI70" s="127"/>
      <c r="CJ70" s="127"/>
      <c r="CK70" s="127"/>
      <c r="CL70" s="127"/>
      <c r="CM70" s="127"/>
      <c r="CN70" s="127"/>
      <c r="CO70" s="127"/>
      <c r="CP70" s="127"/>
      <c r="CQ70" s="127"/>
      <c r="CR70" s="127"/>
      <c r="CS70" s="127"/>
      <c r="CT70" s="127"/>
      <c r="CU70" s="127"/>
      <c r="CV70" s="127"/>
      <c r="CW70" s="127"/>
      <c r="CX70" s="127"/>
      <c r="CY70" s="127"/>
      <c r="CZ70" s="127"/>
      <c r="DA70" s="127"/>
      <c r="DB70" s="127"/>
      <c r="DC70" s="127"/>
      <c r="DD70" s="127"/>
      <c r="DE70" s="127"/>
      <c r="DF70" s="127"/>
      <c r="DG70" s="127"/>
      <c r="DH70" s="127"/>
      <c r="DI70" s="127"/>
      <c r="DJ70" s="127"/>
      <c r="DK70" s="127"/>
      <c r="DL70" s="127"/>
      <c r="DM70" s="127"/>
      <c r="DN70" s="127"/>
      <c r="DO70" s="127"/>
      <c r="DP70" s="127"/>
      <c r="DQ70" s="127"/>
      <c r="DR70" s="127"/>
      <c r="DS70" s="127"/>
      <c r="DT70" s="127"/>
      <c r="DU70" s="127"/>
      <c r="DV70" s="127"/>
      <c r="DW70" s="127"/>
      <c r="DX70" s="127"/>
      <c r="DY70" s="127"/>
      <c r="DZ70" s="127"/>
      <c r="EA70" s="127"/>
      <c r="EB70" s="127"/>
      <c r="EC70" s="127"/>
      <c r="ED70" s="127"/>
      <c r="EE70" s="127"/>
      <c r="EF70" s="127"/>
      <c r="EG70" s="127"/>
      <c r="EH70" s="127"/>
      <c r="EI70" s="127"/>
      <c r="EJ70" s="127"/>
      <c r="EK70" s="127"/>
      <c r="EL70" s="127"/>
      <c r="EM70" s="127"/>
      <c r="EN70" s="127"/>
      <c r="EO70" s="127"/>
      <c r="EP70" s="127"/>
      <c r="EQ70" s="127"/>
      <c r="ER70" s="127"/>
      <c r="ES70" s="127"/>
      <c r="ET70" s="127"/>
      <c r="EU70" s="127"/>
      <c r="EV70" s="127"/>
      <c r="EW70" s="127"/>
      <c r="EX70" s="127"/>
      <c r="EY70" s="127"/>
      <c r="EZ70" s="127"/>
      <c r="FA70" s="127"/>
      <c r="FB70" s="127"/>
      <c r="FC70" s="127"/>
      <c r="FD70" s="127"/>
      <c r="FE70" s="127"/>
      <c r="FF70" s="127"/>
      <c r="FG70" s="127"/>
      <c r="FH70" s="127"/>
      <c r="FI70" s="127"/>
      <c r="FJ70" s="127"/>
      <c r="FK70" s="127"/>
      <c r="FL70" s="127"/>
      <c r="FM70" s="127"/>
      <c r="FN70" s="127"/>
      <c r="FO70" s="127"/>
      <c r="FP70" s="127"/>
      <c r="FQ70" s="127"/>
      <c r="FR70" s="127"/>
      <c r="FS70" s="127"/>
      <c r="FT70" s="127"/>
      <c r="FU70" s="127"/>
      <c r="FV70" s="127"/>
      <c r="FW70" s="127"/>
      <c r="FX70" s="127"/>
      <c r="FY70" s="127"/>
      <c r="FZ70" s="127"/>
      <c r="GA70" s="127"/>
      <c r="GB70" s="127"/>
      <c r="GC70" s="127"/>
      <c r="GD70" s="127"/>
      <c r="GE70" s="127"/>
      <c r="GF70" s="127"/>
      <c r="GG70" s="127"/>
      <c r="GH70" s="127"/>
      <c r="GI70" s="127"/>
      <c r="GJ70" s="127"/>
      <c r="GK70" s="127"/>
      <c r="GL70" s="127"/>
      <c r="GM70" s="127"/>
      <c r="GN70" s="127"/>
      <c r="GO70" s="127"/>
      <c r="GP70" s="127"/>
      <c r="GQ70" s="127"/>
      <c r="GR70" s="127"/>
      <c r="GS70" s="127"/>
      <c r="GT70" s="127"/>
      <c r="GU70" s="127"/>
      <c r="GV70" s="127"/>
      <c r="GW70" s="127"/>
      <c r="GX70" s="127"/>
      <c r="GY70" s="127"/>
      <c r="GZ70" s="127"/>
      <c r="HA70" s="127"/>
      <c r="HB70" s="127"/>
      <c r="HC70" s="127"/>
      <c r="HD70" s="127"/>
      <c r="HE70" s="127"/>
      <c r="HF70" s="127"/>
      <c r="HG70" s="127"/>
      <c r="HH70" s="127"/>
      <c r="HI70" s="127"/>
      <c r="HJ70" s="127"/>
      <c r="HK70" s="127"/>
      <c r="HL70" s="127"/>
      <c r="HM70" s="127"/>
      <c r="HN70" s="127"/>
      <c r="HO70" s="127"/>
      <c r="HP70" s="127"/>
      <c r="HQ70" s="127"/>
      <c r="HR70" s="127"/>
      <c r="HS70" s="127"/>
      <c r="HT70" s="127"/>
      <c r="HU70" s="127"/>
      <c r="HV70" s="127"/>
      <c r="HW70" s="127"/>
      <c r="HX70" s="127"/>
      <c r="HY70" s="127"/>
      <c r="HZ70" s="127"/>
      <c r="IA70" s="127"/>
      <c r="IB70" s="127"/>
      <c r="IC70" s="127"/>
      <c r="ID70" s="127"/>
      <c r="IE70" s="127"/>
      <c r="IF70" s="127"/>
      <c r="IG70" s="127"/>
      <c r="IH70" s="127"/>
      <c r="II70" s="127"/>
      <c r="IJ70" s="127"/>
      <c r="IK70" s="127"/>
      <c r="IL70" s="127"/>
      <c r="IM70" s="127"/>
      <c r="IN70" s="127"/>
      <c r="IO70" s="127"/>
      <c r="IP70" s="127"/>
      <c r="IQ70" s="127"/>
      <c r="IR70" s="127"/>
      <c r="IS70" s="127"/>
      <c r="IT70" s="127"/>
      <c r="IU70" s="127"/>
      <c r="IV70" s="127"/>
    </row>
    <row r="71" spans="1:256" x14ac:dyDescent="0.2">
      <c r="A71" s="128"/>
      <c r="B71" s="126"/>
      <c r="C71" s="291"/>
      <c r="D71" s="291"/>
      <c r="E71" s="291"/>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127"/>
      <c r="BU71" s="127"/>
      <c r="BV71" s="127"/>
      <c r="BW71" s="127"/>
      <c r="BX71" s="127"/>
      <c r="BY71" s="127"/>
      <c r="BZ71" s="127"/>
      <c r="CA71" s="127"/>
      <c r="CB71" s="127"/>
      <c r="CC71" s="127"/>
      <c r="CD71" s="127"/>
      <c r="CE71" s="127"/>
      <c r="CF71" s="127"/>
      <c r="CG71" s="127"/>
      <c r="CH71" s="127"/>
      <c r="CI71" s="127"/>
      <c r="CJ71" s="127"/>
      <c r="CK71" s="127"/>
      <c r="CL71" s="127"/>
      <c r="CM71" s="127"/>
      <c r="CN71" s="127"/>
      <c r="CO71" s="127"/>
      <c r="CP71" s="127"/>
      <c r="CQ71" s="127"/>
      <c r="CR71" s="127"/>
      <c r="CS71" s="127"/>
      <c r="CT71" s="127"/>
      <c r="CU71" s="127"/>
      <c r="CV71" s="127"/>
      <c r="CW71" s="127"/>
      <c r="CX71" s="127"/>
      <c r="CY71" s="127"/>
      <c r="CZ71" s="127"/>
      <c r="DA71" s="127"/>
      <c r="DB71" s="127"/>
      <c r="DC71" s="127"/>
      <c r="DD71" s="127"/>
      <c r="DE71" s="127"/>
      <c r="DF71" s="127"/>
      <c r="DG71" s="127"/>
      <c r="DH71" s="127"/>
      <c r="DI71" s="127"/>
      <c r="DJ71" s="127"/>
      <c r="DK71" s="127"/>
      <c r="DL71" s="127"/>
      <c r="DM71" s="127"/>
      <c r="DN71" s="127"/>
      <c r="DO71" s="127"/>
      <c r="DP71" s="127"/>
      <c r="DQ71" s="127"/>
      <c r="DR71" s="127"/>
      <c r="DS71" s="127"/>
      <c r="DT71" s="127"/>
      <c r="DU71" s="127"/>
      <c r="DV71" s="127"/>
      <c r="DW71" s="127"/>
      <c r="DX71" s="127"/>
      <c r="DY71" s="127"/>
      <c r="DZ71" s="127"/>
      <c r="EA71" s="127"/>
      <c r="EB71" s="127"/>
      <c r="EC71" s="127"/>
      <c r="ED71" s="127"/>
      <c r="EE71" s="127"/>
      <c r="EF71" s="127"/>
      <c r="EG71" s="127"/>
      <c r="EH71" s="127"/>
      <c r="EI71" s="127"/>
      <c r="EJ71" s="127"/>
      <c r="EK71" s="127"/>
      <c r="EL71" s="127"/>
      <c r="EM71" s="127"/>
      <c r="EN71" s="127"/>
      <c r="EO71" s="127"/>
      <c r="EP71" s="127"/>
      <c r="EQ71" s="127"/>
      <c r="ER71" s="127"/>
      <c r="ES71" s="127"/>
      <c r="ET71" s="127"/>
      <c r="EU71" s="127"/>
      <c r="EV71" s="127"/>
      <c r="EW71" s="127"/>
      <c r="EX71" s="127"/>
      <c r="EY71" s="127"/>
      <c r="EZ71" s="127"/>
      <c r="FA71" s="127"/>
      <c r="FB71" s="127"/>
      <c r="FC71" s="127"/>
      <c r="FD71" s="127"/>
      <c r="FE71" s="127"/>
      <c r="FF71" s="127"/>
      <c r="FG71" s="127"/>
      <c r="FH71" s="127"/>
      <c r="FI71" s="127"/>
      <c r="FJ71" s="127"/>
      <c r="FK71" s="127"/>
      <c r="FL71" s="127"/>
      <c r="FM71" s="127"/>
      <c r="FN71" s="127"/>
      <c r="FO71" s="127"/>
      <c r="FP71" s="127"/>
      <c r="FQ71" s="127"/>
      <c r="FR71" s="127"/>
      <c r="FS71" s="127"/>
      <c r="FT71" s="127"/>
      <c r="FU71" s="127"/>
      <c r="FV71" s="127"/>
      <c r="FW71" s="127"/>
      <c r="FX71" s="127"/>
      <c r="FY71" s="127"/>
      <c r="FZ71" s="127"/>
      <c r="GA71" s="127"/>
      <c r="GB71" s="127"/>
      <c r="GC71" s="127"/>
      <c r="GD71" s="127"/>
      <c r="GE71" s="127"/>
      <c r="GF71" s="127"/>
      <c r="GG71" s="127"/>
      <c r="GH71" s="127"/>
      <c r="GI71" s="127"/>
      <c r="GJ71" s="127"/>
      <c r="GK71" s="127"/>
      <c r="GL71" s="127"/>
      <c r="GM71" s="127"/>
      <c r="GN71" s="127"/>
      <c r="GO71" s="127"/>
      <c r="GP71" s="127"/>
      <c r="GQ71" s="127"/>
      <c r="GR71" s="127"/>
      <c r="GS71" s="127"/>
      <c r="GT71" s="127"/>
      <c r="GU71" s="127"/>
      <c r="GV71" s="127"/>
      <c r="GW71" s="127"/>
      <c r="GX71" s="127"/>
      <c r="GY71" s="127"/>
      <c r="GZ71" s="127"/>
      <c r="HA71" s="127"/>
      <c r="HB71" s="127"/>
      <c r="HC71" s="127"/>
      <c r="HD71" s="127"/>
      <c r="HE71" s="127"/>
      <c r="HF71" s="127"/>
      <c r="HG71" s="127"/>
      <c r="HH71" s="127"/>
      <c r="HI71" s="127"/>
      <c r="HJ71" s="127"/>
      <c r="HK71" s="127"/>
      <c r="HL71" s="127"/>
      <c r="HM71" s="127"/>
      <c r="HN71" s="127"/>
      <c r="HO71" s="127"/>
      <c r="HP71" s="127"/>
      <c r="HQ71" s="127"/>
      <c r="HR71" s="127"/>
      <c r="HS71" s="127"/>
      <c r="HT71" s="127"/>
      <c r="HU71" s="127"/>
      <c r="HV71" s="127"/>
      <c r="HW71" s="127"/>
      <c r="HX71" s="127"/>
      <c r="HY71" s="127"/>
      <c r="HZ71" s="127"/>
      <c r="IA71" s="127"/>
      <c r="IB71" s="127"/>
      <c r="IC71" s="127"/>
      <c r="ID71" s="127"/>
      <c r="IE71" s="127"/>
      <c r="IF71" s="127"/>
      <c r="IG71" s="127"/>
      <c r="IH71" s="127"/>
      <c r="II71" s="127"/>
      <c r="IJ71" s="127"/>
      <c r="IK71" s="127"/>
      <c r="IL71" s="127"/>
      <c r="IM71" s="127"/>
      <c r="IN71" s="127"/>
      <c r="IO71" s="127"/>
      <c r="IP71" s="127"/>
      <c r="IQ71" s="127"/>
      <c r="IR71" s="127"/>
      <c r="IS71" s="127"/>
      <c r="IT71" s="127"/>
      <c r="IU71" s="127"/>
      <c r="IV71" s="127"/>
    </row>
    <row r="72" spans="1:256" x14ac:dyDescent="0.2">
      <c r="A72" s="128"/>
      <c r="B72" s="126"/>
      <c r="C72" s="291"/>
      <c r="D72" s="291"/>
      <c r="E72" s="291"/>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127"/>
      <c r="BY72" s="127"/>
      <c r="BZ72" s="127"/>
      <c r="CA72" s="127"/>
      <c r="CB72" s="127"/>
      <c r="CC72" s="127"/>
      <c r="CD72" s="127"/>
      <c r="CE72" s="127"/>
      <c r="CF72" s="127"/>
      <c r="CG72" s="127"/>
      <c r="CH72" s="127"/>
      <c r="CI72" s="127"/>
      <c r="CJ72" s="127"/>
      <c r="CK72" s="127"/>
      <c r="CL72" s="127"/>
      <c r="CM72" s="127"/>
      <c r="CN72" s="127"/>
      <c r="CO72" s="127"/>
      <c r="CP72" s="127"/>
      <c r="CQ72" s="127"/>
      <c r="CR72" s="127"/>
      <c r="CS72" s="127"/>
      <c r="CT72" s="127"/>
      <c r="CU72" s="127"/>
      <c r="CV72" s="127"/>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X72" s="127"/>
      <c r="FY72" s="127"/>
      <c r="FZ72" s="127"/>
      <c r="GA72" s="127"/>
      <c r="GB72" s="127"/>
      <c r="GC72" s="127"/>
      <c r="GD72" s="127"/>
      <c r="GE72" s="127"/>
      <c r="GF72" s="127"/>
      <c r="GG72" s="127"/>
      <c r="GH72" s="127"/>
      <c r="GI72" s="127"/>
      <c r="GJ72" s="127"/>
      <c r="GK72" s="127"/>
      <c r="GL72" s="127"/>
      <c r="GM72" s="127"/>
      <c r="GN72" s="127"/>
      <c r="GO72" s="127"/>
      <c r="GP72" s="127"/>
      <c r="GQ72" s="127"/>
      <c r="GR72" s="127"/>
      <c r="GS72" s="127"/>
      <c r="GT72" s="127"/>
      <c r="GU72" s="127"/>
      <c r="GV72" s="127"/>
      <c r="GW72" s="127"/>
      <c r="GX72" s="127"/>
      <c r="GY72" s="127"/>
      <c r="GZ72" s="127"/>
      <c r="HA72" s="127"/>
      <c r="HB72" s="127"/>
      <c r="HC72" s="127"/>
      <c r="HD72" s="127"/>
      <c r="HE72" s="127"/>
      <c r="HF72" s="127"/>
      <c r="HG72" s="127"/>
      <c r="HH72" s="127"/>
      <c r="HI72" s="127"/>
      <c r="HJ72" s="127"/>
      <c r="HK72" s="127"/>
      <c r="HL72" s="127"/>
      <c r="HM72" s="127"/>
      <c r="HN72" s="127"/>
      <c r="HO72" s="127"/>
      <c r="HP72" s="127"/>
      <c r="HQ72" s="127"/>
      <c r="HR72" s="127"/>
      <c r="HS72" s="127"/>
      <c r="HT72" s="127"/>
      <c r="HU72" s="127"/>
      <c r="HV72" s="127"/>
      <c r="HW72" s="127"/>
      <c r="HX72" s="127"/>
      <c r="HY72" s="127"/>
      <c r="HZ72" s="127"/>
      <c r="IA72" s="127"/>
      <c r="IB72" s="127"/>
      <c r="IC72" s="127"/>
      <c r="ID72" s="127"/>
      <c r="IE72" s="127"/>
      <c r="IF72" s="127"/>
      <c r="IG72" s="127"/>
      <c r="IH72" s="127"/>
      <c r="II72" s="127"/>
      <c r="IJ72" s="127"/>
      <c r="IK72" s="127"/>
      <c r="IL72" s="127"/>
      <c r="IM72" s="127"/>
      <c r="IN72" s="127"/>
      <c r="IO72" s="127"/>
      <c r="IP72" s="127"/>
      <c r="IQ72" s="127"/>
      <c r="IR72" s="127"/>
      <c r="IS72" s="127"/>
      <c r="IT72" s="127"/>
      <c r="IU72" s="127"/>
      <c r="IV72" s="127"/>
    </row>
    <row r="73" spans="1:256" x14ac:dyDescent="0.2">
      <c r="A73" s="128"/>
      <c r="B73" s="126"/>
      <c r="C73" s="291"/>
      <c r="D73" s="291"/>
      <c r="E73" s="291"/>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c r="CF73" s="127"/>
      <c r="CG73" s="127"/>
      <c r="CH73" s="127"/>
      <c r="CI73" s="127"/>
      <c r="CJ73" s="127"/>
      <c r="CK73" s="127"/>
      <c r="CL73" s="127"/>
      <c r="CM73" s="127"/>
      <c r="CN73" s="127"/>
      <c r="CO73" s="127"/>
      <c r="CP73" s="127"/>
      <c r="CQ73" s="127"/>
      <c r="CR73" s="127"/>
      <c r="CS73" s="127"/>
      <c r="CT73" s="127"/>
      <c r="CU73" s="127"/>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X73" s="127"/>
      <c r="FY73" s="127"/>
      <c r="FZ73" s="127"/>
      <c r="GA73" s="127"/>
      <c r="GB73" s="127"/>
      <c r="GC73" s="127"/>
      <c r="GD73" s="127"/>
      <c r="GE73" s="127"/>
      <c r="GF73" s="127"/>
      <c r="GG73" s="127"/>
      <c r="GH73" s="127"/>
      <c r="GI73" s="127"/>
      <c r="GJ73" s="127"/>
      <c r="GK73" s="127"/>
      <c r="GL73" s="127"/>
      <c r="GM73" s="127"/>
      <c r="GN73" s="127"/>
      <c r="GO73" s="127"/>
      <c r="GP73" s="127"/>
      <c r="GQ73" s="127"/>
      <c r="GR73" s="127"/>
      <c r="GS73" s="127"/>
      <c r="GT73" s="127"/>
      <c r="GU73" s="127"/>
      <c r="GV73" s="127"/>
      <c r="GW73" s="127"/>
      <c r="GX73" s="127"/>
      <c r="GY73" s="127"/>
      <c r="GZ73" s="127"/>
      <c r="HA73" s="127"/>
      <c r="HB73" s="127"/>
      <c r="HC73" s="127"/>
      <c r="HD73" s="127"/>
      <c r="HE73" s="127"/>
      <c r="HF73" s="127"/>
      <c r="HG73" s="127"/>
      <c r="HH73" s="127"/>
      <c r="HI73" s="127"/>
      <c r="HJ73" s="127"/>
      <c r="HK73" s="127"/>
      <c r="HL73" s="127"/>
      <c r="HM73" s="127"/>
      <c r="HN73" s="127"/>
      <c r="HO73" s="127"/>
      <c r="HP73" s="127"/>
      <c r="HQ73" s="127"/>
      <c r="HR73" s="127"/>
      <c r="HS73" s="127"/>
      <c r="HT73" s="127"/>
      <c r="HU73" s="127"/>
      <c r="HV73" s="127"/>
      <c r="HW73" s="127"/>
      <c r="HX73" s="127"/>
      <c r="HY73" s="127"/>
      <c r="HZ73" s="127"/>
      <c r="IA73" s="127"/>
      <c r="IB73" s="127"/>
      <c r="IC73" s="127"/>
      <c r="ID73" s="127"/>
      <c r="IE73" s="127"/>
      <c r="IF73" s="127"/>
      <c r="IG73" s="127"/>
      <c r="IH73" s="127"/>
      <c r="II73" s="127"/>
      <c r="IJ73" s="127"/>
      <c r="IK73" s="127"/>
      <c r="IL73" s="127"/>
      <c r="IM73" s="127"/>
      <c r="IN73" s="127"/>
      <c r="IO73" s="127"/>
      <c r="IP73" s="127"/>
      <c r="IQ73" s="127"/>
      <c r="IR73" s="127"/>
      <c r="IS73" s="127"/>
      <c r="IT73" s="127"/>
      <c r="IU73" s="127"/>
      <c r="IV73" s="127"/>
    </row>
    <row r="74" spans="1:256" x14ac:dyDescent="0.2">
      <c r="A74" s="128"/>
      <c r="B74" s="126"/>
      <c r="C74" s="291"/>
      <c r="D74" s="291"/>
      <c r="E74" s="291"/>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c r="CI74" s="127"/>
      <c r="CJ74" s="127"/>
      <c r="CK74" s="127"/>
      <c r="CL74" s="127"/>
      <c r="CM74" s="127"/>
      <c r="CN74" s="127"/>
      <c r="CO74" s="127"/>
      <c r="CP74" s="127"/>
      <c r="CQ74" s="127"/>
      <c r="CR74" s="127"/>
      <c r="CS74" s="127"/>
      <c r="CT74" s="127"/>
      <c r="CU74" s="127"/>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X74" s="127"/>
      <c r="FY74" s="127"/>
      <c r="FZ74" s="127"/>
      <c r="GA74" s="127"/>
      <c r="GB74" s="127"/>
      <c r="GC74" s="127"/>
      <c r="GD74" s="127"/>
      <c r="GE74" s="127"/>
      <c r="GF74" s="127"/>
      <c r="GG74" s="127"/>
      <c r="GH74" s="127"/>
      <c r="GI74" s="127"/>
      <c r="GJ74" s="127"/>
      <c r="GK74" s="127"/>
      <c r="GL74" s="127"/>
      <c r="GM74" s="127"/>
      <c r="GN74" s="127"/>
      <c r="GO74" s="127"/>
      <c r="GP74" s="127"/>
      <c r="GQ74" s="127"/>
      <c r="GR74" s="127"/>
      <c r="GS74" s="127"/>
      <c r="GT74" s="127"/>
      <c r="GU74" s="127"/>
      <c r="GV74" s="127"/>
      <c r="GW74" s="127"/>
      <c r="GX74" s="127"/>
      <c r="GY74" s="127"/>
      <c r="GZ74" s="127"/>
      <c r="HA74" s="127"/>
      <c r="HB74" s="127"/>
      <c r="HC74" s="127"/>
      <c r="HD74" s="127"/>
      <c r="HE74" s="127"/>
      <c r="HF74" s="127"/>
      <c r="HG74" s="127"/>
      <c r="HH74" s="127"/>
      <c r="HI74" s="127"/>
      <c r="HJ74" s="127"/>
      <c r="HK74" s="127"/>
      <c r="HL74" s="127"/>
      <c r="HM74" s="127"/>
      <c r="HN74" s="127"/>
      <c r="HO74" s="127"/>
      <c r="HP74" s="127"/>
      <c r="HQ74" s="127"/>
      <c r="HR74" s="127"/>
      <c r="HS74" s="127"/>
      <c r="HT74" s="127"/>
      <c r="HU74" s="127"/>
      <c r="HV74" s="127"/>
      <c r="HW74" s="127"/>
      <c r="HX74" s="127"/>
      <c r="HY74" s="127"/>
      <c r="HZ74" s="127"/>
      <c r="IA74" s="127"/>
      <c r="IB74" s="127"/>
      <c r="IC74" s="127"/>
      <c r="ID74" s="127"/>
      <c r="IE74" s="127"/>
      <c r="IF74" s="127"/>
      <c r="IG74" s="127"/>
      <c r="IH74" s="127"/>
      <c r="II74" s="127"/>
      <c r="IJ74" s="127"/>
      <c r="IK74" s="127"/>
      <c r="IL74" s="127"/>
      <c r="IM74" s="127"/>
      <c r="IN74" s="127"/>
      <c r="IO74" s="127"/>
      <c r="IP74" s="127"/>
      <c r="IQ74" s="127"/>
      <c r="IR74" s="127"/>
      <c r="IS74" s="127"/>
      <c r="IT74" s="127"/>
      <c r="IU74" s="127"/>
      <c r="IV74" s="127"/>
    </row>
    <row r="75" spans="1:256" x14ac:dyDescent="0.2">
      <c r="A75" s="128"/>
      <c r="B75" s="126"/>
      <c r="C75" s="291"/>
      <c r="D75" s="291"/>
      <c r="E75" s="291"/>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c r="CI75" s="127"/>
      <c r="CJ75" s="127"/>
      <c r="CK75" s="127"/>
      <c r="CL75" s="127"/>
      <c r="CM75" s="127"/>
      <c r="CN75" s="127"/>
      <c r="CO75" s="127"/>
      <c r="CP75" s="127"/>
      <c r="CQ75" s="127"/>
      <c r="CR75" s="127"/>
      <c r="CS75" s="127"/>
      <c r="CT75" s="127"/>
      <c r="CU75" s="127"/>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X75" s="127"/>
      <c r="FY75" s="127"/>
      <c r="FZ75" s="127"/>
      <c r="GA75" s="127"/>
      <c r="GB75" s="127"/>
      <c r="GC75" s="127"/>
      <c r="GD75" s="127"/>
      <c r="GE75" s="127"/>
      <c r="GF75" s="127"/>
      <c r="GG75" s="127"/>
      <c r="GH75" s="127"/>
      <c r="GI75" s="127"/>
      <c r="GJ75" s="127"/>
      <c r="GK75" s="127"/>
      <c r="GL75" s="127"/>
      <c r="GM75" s="127"/>
      <c r="GN75" s="127"/>
      <c r="GO75" s="127"/>
      <c r="GP75" s="127"/>
      <c r="GQ75" s="127"/>
      <c r="GR75" s="127"/>
      <c r="GS75" s="127"/>
      <c r="GT75" s="127"/>
      <c r="GU75" s="127"/>
      <c r="GV75" s="127"/>
      <c r="GW75" s="127"/>
      <c r="GX75" s="127"/>
      <c r="GY75" s="127"/>
      <c r="GZ75" s="127"/>
      <c r="HA75" s="127"/>
      <c r="HB75" s="127"/>
      <c r="HC75" s="127"/>
      <c r="HD75" s="127"/>
      <c r="HE75" s="127"/>
      <c r="HF75" s="127"/>
      <c r="HG75" s="127"/>
      <c r="HH75" s="127"/>
      <c r="HI75" s="127"/>
      <c r="HJ75" s="127"/>
      <c r="HK75" s="127"/>
      <c r="HL75" s="127"/>
      <c r="HM75" s="127"/>
      <c r="HN75" s="127"/>
      <c r="HO75" s="127"/>
      <c r="HP75" s="127"/>
      <c r="HQ75" s="127"/>
      <c r="HR75" s="127"/>
      <c r="HS75" s="127"/>
      <c r="HT75" s="127"/>
      <c r="HU75" s="127"/>
      <c r="HV75" s="127"/>
      <c r="HW75" s="127"/>
      <c r="HX75" s="127"/>
      <c r="HY75" s="127"/>
      <c r="HZ75" s="127"/>
      <c r="IA75" s="127"/>
      <c r="IB75" s="127"/>
      <c r="IC75" s="127"/>
      <c r="ID75" s="127"/>
      <c r="IE75" s="127"/>
      <c r="IF75" s="127"/>
      <c r="IG75" s="127"/>
      <c r="IH75" s="127"/>
      <c r="II75" s="127"/>
      <c r="IJ75" s="127"/>
      <c r="IK75" s="127"/>
      <c r="IL75" s="127"/>
      <c r="IM75" s="127"/>
      <c r="IN75" s="127"/>
      <c r="IO75" s="127"/>
      <c r="IP75" s="127"/>
      <c r="IQ75" s="127"/>
      <c r="IR75" s="127"/>
      <c r="IS75" s="127"/>
      <c r="IT75" s="127"/>
      <c r="IU75" s="127"/>
      <c r="IV75" s="127"/>
    </row>
    <row r="76" spans="1:256" x14ac:dyDescent="0.2">
      <c r="A76" s="128"/>
      <c r="B76" s="126"/>
      <c r="C76" s="291"/>
      <c r="D76" s="291"/>
      <c r="E76" s="291"/>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c r="CJ76" s="127"/>
      <c r="CK76" s="127"/>
      <c r="CL76" s="127"/>
      <c r="CM76" s="127"/>
      <c r="CN76" s="127"/>
      <c r="CO76" s="127"/>
      <c r="CP76" s="127"/>
      <c r="CQ76" s="127"/>
      <c r="CR76" s="127"/>
      <c r="CS76" s="127"/>
      <c r="CT76" s="127"/>
      <c r="CU76" s="127"/>
      <c r="CV76" s="127"/>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7"/>
      <c r="DY76" s="127"/>
      <c r="DZ76" s="127"/>
      <c r="EA76" s="127"/>
      <c r="EB76" s="127"/>
      <c r="EC76" s="127"/>
      <c r="ED76" s="127"/>
      <c r="EE76" s="127"/>
      <c r="EF76" s="127"/>
      <c r="EG76" s="127"/>
      <c r="EH76" s="127"/>
      <c r="EI76" s="127"/>
      <c r="EJ76" s="127"/>
      <c r="EK76" s="127"/>
      <c r="EL76" s="127"/>
      <c r="EM76" s="127"/>
      <c r="EN76" s="127"/>
      <c r="EO76" s="127"/>
      <c r="EP76" s="127"/>
      <c r="EQ76" s="127"/>
      <c r="ER76" s="127"/>
      <c r="ES76" s="127"/>
      <c r="ET76" s="127"/>
      <c r="EU76" s="127"/>
      <c r="EV76" s="127"/>
      <c r="EW76" s="127"/>
      <c r="EX76" s="127"/>
      <c r="EY76" s="127"/>
      <c r="EZ76" s="127"/>
      <c r="FA76" s="127"/>
      <c r="FB76" s="127"/>
      <c r="FC76" s="127"/>
      <c r="FD76" s="127"/>
      <c r="FE76" s="127"/>
      <c r="FF76" s="127"/>
      <c r="FG76" s="127"/>
      <c r="FH76" s="127"/>
      <c r="FI76" s="127"/>
      <c r="FJ76" s="127"/>
      <c r="FK76" s="127"/>
      <c r="FL76" s="127"/>
      <c r="FM76" s="127"/>
      <c r="FN76" s="127"/>
      <c r="FO76" s="127"/>
      <c r="FP76" s="127"/>
      <c r="FQ76" s="127"/>
      <c r="FR76" s="127"/>
      <c r="FS76" s="127"/>
      <c r="FT76" s="127"/>
      <c r="FU76" s="127"/>
      <c r="FV76" s="127"/>
      <c r="FW76" s="127"/>
      <c r="FX76" s="127"/>
      <c r="FY76" s="127"/>
      <c r="FZ76" s="127"/>
      <c r="GA76" s="127"/>
      <c r="GB76" s="127"/>
      <c r="GC76" s="127"/>
      <c r="GD76" s="127"/>
      <c r="GE76" s="127"/>
      <c r="GF76" s="127"/>
      <c r="GG76" s="127"/>
      <c r="GH76" s="127"/>
      <c r="GI76" s="127"/>
      <c r="GJ76" s="127"/>
      <c r="GK76" s="127"/>
      <c r="GL76" s="127"/>
      <c r="GM76" s="127"/>
      <c r="GN76" s="127"/>
      <c r="GO76" s="127"/>
      <c r="GP76" s="127"/>
      <c r="GQ76" s="127"/>
      <c r="GR76" s="127"/>
      <c r="GS76" s="127"/>
      <c r="GT76" s="127"/>
      <c r="GU76" s="127"/>
      <c r="GV76" s="127"/>
      <c r="GW76" s="127"/>
      <c r="GX76" s="127"/>
      <c r="GY76" s="127"/>
      <c r="GZ76" s="127"/>
      <c r="HA76" s="127"/>
      <c r="HB76" s="127"/>
      <c r="HC76" s="127"/>
      <c r="HD76" s="127"/>
      <c r="HE76" s="127"/>
      <c r="HF76" s="127"/>
      <c r="HG76" s="127"/>
      <c r="HH76" s="127"/>
      <c r="HI76" s="127"/>
      <c r="HJ76" s="127"/>
      <c r="HK76" s="127"/>
      <c r="HL76" s="127"/>
      <c r="HM76" s="127"/>
      <c r="HN76" s="127"/>
      <c r="HO76" s="127"/>
      <c r="HP76" s="127"/>
      <c r="HQ76" s="127"/>
      <c r="HR76" s="127"/>
      <c r="HS76" s="127"/>
      <c r="HT76" s="127"/>
      <c r="HU76" s="127"/>
      <c r="HV76" s="127"/>
      <c r="HW76" s="127"/>
      <c r="HX76" s="127"/>
      <c r="HY76" s="127"/>
      <c r="HZ76" s="127"/>
      <c r="IA76" s="127"/>
      <c r="IB76" s="127"/>
      <c r="IC76" s="127"/>
      <c r="ID76" s="127"/>
      <c r="IE76" s="127"/>
      <c r="IF76" s="127"/>
      <c r="IG76" s="127"/>
      <c r="IH76" s="127"/>
      <c r="II76" s="127"/>
      <c r="IJ76" s="127"/>
      <c r="IK76" s="127"/>
      <c r="IL76" s="127"/>
      <c r="IM76" s="127"/>
      <c r="IN76" s="127"/>
      <c r="IO76" s="127"/>
      <c r="IP76" s="127"/>
      <c r="IQ76" s="127"/>
      <c r="IR76" s="127"/>
      <c r="IS76" s="127"/>
      <c r="IT76" s="127"/>
      <c r="IU76" s="127"/>
      <c r="IV76" s="127"/>
    </row>
    <row r="77" spans="1:256" x14ac:dyDescent="0.2">
      <c r="A77" s="128"/>
      <c r="B77" s="126"/>
      <c r="C77" s="291"/>
      <c r="D77" s="291"/>
      <c r="E77" s="291"/>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27"/>
      <c r="BT77" s="127"/>
      <c r="BU77" s="127"/>
      <c r="BV77" s="127"/>
      <c r="BW77" s="127"/>
      <c r="BX77" s="127"/>
      <c r="BY77" s="127"/>
      <c r="BZ77" s="127"/>
      <c r="CA77" s="127"/>
      <c r="CB77" s="127"/>
      <c r="CC77" s="127"/>
      <c r="CD77" s="127"/>
      <c r="CE77" s="127"/>
      <c r="CF77" s="127"/>
      <c r="CG77" s="127"/>
      <c r="CH77" s="127"/>
      <c r="CI77" s="127"/>
      <c r="CJ77" s="127"/>
      <c r="CK77" s="127"/>
      <c r="CL77" s="127"/>
      <c r="CM77" s="127"/>
      <c r="CN77" s="127"/>
      <c r="CO77" s="127"/>
      <c r="CP77" s="127"/>
      <c r="CQ77" s="127"/>
      <c r="CR77" s="127"/>
      <c r="CS77" s="127"/>
      <c r="CT77" s="127"/>
      <c r="CU77" s="127"/>
      <c r="CV77" s="127"/>
      <c r="CW77" s="127"/>
      <c r="CX77" s="127"/>
      <c r="CY77" s="127"/>
      <c r="CZ77" s="127"/>
      <c r="DA77" s="127"/>
      <c r="DB77" s="127"/>
      <c r="DC77" s="127"/>
      <c r="DD77" s="127"/>
      <c r="DE77" s="127"/>
      <c r="DF77" s="127"/>
      <c r="DG77" s="127"/>
      <c r="DH77" s="127"/>
      <c r="DI77" s="127"/>
      <c r="DJ77" s="127"/>
      <c r="DK77" s="127"/>
      <c r="DL77" s="127"/>
      <c r="DM77" s="127"/>
      <c r="DN77" s="127"/>
      <c r="DO77" s="127"/>
      <c r="DP77" s="127"/>
      <c r="DQ77" s="127"/>
      <c r="DR77" s="127"/>
      <c r="DS77" s="127"/>
      <c r="DT77" s="127"/>
      <c r="DU77" s="127"/>
      <c r="DV77" s="127"/>
      <c r="DW77" s="127"/>
      <c r="DX77" s="127"/>
      <c r="DY77" s="127"/>
      <c r="DZ77" s="127"/>
      <c r="EA77" s="127"/>
      <c r="EB77" s="127"/>
      <c r="EC77" s="127"/>
      <c r="ED77" s="127"/>
      <c r="EE77" s="127"/>
      <c r="EF77" s="127"/>
      <c r="EG77" s="127"/>
      <c r="EH77" s="127"/>
      <c r="EI77" s="127"/>
      <c r="EJ77" s="127"/>
      <c r="EK77" s="127"/>
      <c r="EL77" s="127"/>
      <c r="EM77" s="127"/>
      <c r="EN77" s="127"/>
      <c r="EO77" s="127"/>
      <c r="EP77" s="127"/>
      <c r="EQ77" s="127"/>
      <c r="ER77" s="127"/>
      <c r="ES77" s="127"/>
      <c r="ET77" s="127"/>
      <c r="EU77" s="127"/>
      <c r="EV77" s="127"/>
      <c r="EW77" s="127"/>
      <c r="EX77" s="127"/>
      <c r="EY77" s="127"/>
      <c r="EZ77" s="127"/>
      <c r="FA77" s="127"/>
      <c r="FB77" s="127"/>
      <c r="FC77" s="127"/>
      <c r="FD77" s="127"/>
      <c r="FE77" s="127"/>
      <c r="FF77" s="127"/>
      <c r="FG77" s="127"/>
      <c r="FH77" s="127"/>
      <c r="FI77" s="127"/>
      <c r="FJ77" s="127"/>
      <c r="FK77" s="127"/>
      <c r="FL77" s="127"/>
      <c r="FM77" s="127"/>
      <c r="FN77" s="127"/>
      <c r="FO77" s="127"/>
      <c r="FP77" s="127"/>
      <c r="FQ77" s="127"/>
      <c r="FR77" s="127"/>
      <c r="FS77" s="127"/>
      <c r="FT77" s="127"/>
      <c r="FU77" s="127"/>
      <c r="FV77" s="127"/>
      <c r="FW77" s="127"/>
      <c r="FX77" s="127"/>
      <c r="FY77" s="127"/>
      <c r="FZ77" s="127"/>
      <c r="GA77" s="127"/>
      <c r="GB77" s="127"/>
      <c r="GC77" s="127"/>
      <c r="GD77" s="127"/>
      <c r="GE77" s="127"/>
      <c r="GF77" s="127"/>
      <c r="GG77" s="127"/>
      <c r="GH77" s="127"/>
      <c r="GI77" s="127"/>
      <c r="GJ77" s="127"/>
      <c r="GK77" s="127"/>
      <c r="GL77" s="127"/>
      <c r="GM77" s="127"/>
      <c r="GN77" s="127"/>
      <c r="GO77" s="127"/>
      <c r="GP77" s="127"/>
      <c r="GQ77" s="127"/>
      <c r="GR77" s="127"/>
      <c r="GS77" s="127"/>
      <c r="GT77" s="127"/>
      <c r="GU77" s="127"/>
      <c r="GV77" s="127"/>
      <c r="GW77" s="127"/>
      <c r="GX77" s="127"/>
      <c r="GY77" s="127"/>
      <c r="GZ77" s="127"/>
      <c r="HA77" s="127"/>
      <c r="HB77" s="127"/>
      <c r="HC77" s="127"/>
      <c r="HD77" s="127"/>
      <c r="HE77" s="127"/>
      <c r="HF77" s="127"/>
      <c r="HG77" s="127"/>
      <c r="HH77" s="127"/>
      <c r="HI77" s="127"/>
      <c r="HJ77" s="127"/>
      <c r="HK77" s="127"/>
      <c r="HL77" s="127"/>
      <c r="HM77" s="127"/>
      <c r="HN77" s="127"/>
      <c r="HO77" s="127"/>
      <c r="HP77" s="127"/>
      <c r="HQ77" s="127"/>
      <c r="HR77" s="127"/>
      <c r="HS77" s="127"/>
      <c r="HT77" s="127"/>
      <c r="HU77" s="127"/>
      <c r="HV77" s="127"/>
      <c r="HW77" s="127"/>
      <c r="HX77" s="127"/>
      <c r="HY77" s="127"/>
      <c r="HZ77" s="127"/>
      <c r="IA77" s="127"/>
      <c r="IB77" s="127"/>
      <c r="IC77" s="127"/>
      <c r="ID77" s="127"/>
      <c r="IE77" s="127"/>
      <c r="IF77" s="127"/>
      <c r="IG77" s="127"/>
      <c r="IH77" s="127"/>
      <c r="II77" s="127"/>
      <c r="IJ77" s="127"/>
      <c r="IK77" s="127"/>
      <c r="IL77" s="127"/>
      <c r="IM77" s="127"/>
      <c r="IN77" s="127"/>
      <c r="IO77" s="127"/>
      <c r="IP77" s="127"/>
      <c r="IQ77" s="127"/>
      <c r="IR77" s="127"/>
      <c r="IS77" s="127"/>
      <c r="IT77" s="127"/>
      <c r="IU77" s="127"/>
      <c r="IV77" s="127"/>
    </row>
    <row r="78" spans="1:256" x14ac:dyDescent="0.2">
      <c r="A78" s="128"/>
      <c r="B78" s="126"/>
      <c r="C78" s="291"/>
      <c r="D78" s="291"/>
      <c r="E78" s="291"/>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7"/>
      <c r="BI78" s="127"/>
      <c r="BJ78" s="127"/>
      <c r="BK78" s="127"/>
      <c r="BL78" s="127"/>
      <c r="BM78" s="127"/>
      <c r="BN78" s="127"/>
      <c r="BO78" s="127"/>
      <c r="BP78" s="127"/>
      <c r="BQ78" s="127"/>
      <c r="BR78" s="127"/>
      <c r="BS78" s="127"/>
      <c r="BT78" s="127"/>
      <c r="BU78" s="127"/>
      <c r="BV78" s="127"/>
      <c r="BW78" s="127"/>
      <c r="BX78" s="127"/>
      <c r="BY78" s="127"/>
      <c r="BZ78" s="127"/>
      <c r="CA78" s="127"/>
      <c r="CB78" s="127"/>
      <c r="CC78" s="127"/>
      <c r="CD78" s="127"/>
      <c r="CE78" s="127"/>
      <c r="CF78" s="127"/>
      <c r="CG78" s="127"/>
      <c r="CH78" s="127"/>
      <c r="CI78" s="127"/>
      <c r="CJ78" s="127"/>
      <c r="CK78" s="127"/>
      <c r="CL78" s="127"/>
      <c r="CM78" s="127"/>
      <c r="CN78" s="127"/>
      <c r="CO78" s="127"/>
      <c r="CP78" s="127"/>
      <c r="CQ78" s="127"/>
      <c r="CR78" s="127"/>
      <c r="CS78" s="127"/>
      <c r="CT78" s="127"/>
      <c r="CU78" s="127"/>
      <c r="CV78" s="127"/>
      <c r="CW78" s="127"/>
      <c r="CX78" s="127"/>
      <c r="CY78" s="127"/>
      <c r="CZ78" s="127"/>
      <c r="DA78" s="127"/>
      <c r="DB78" s="127"/>
      <c r="DC78" s="127"/>
      <c r="DD78" s="127"/>
      <c r="DE78" s="127"/>
      <c r="DF78" s="127"/>
      <c r="DG78" s="127"/>
      <c r="DH78" s="127"/>
      <c r="DI78" s="127"/>
      <c r="DJ78" s="127"/>
      <c r="DK78" s="127"/>
      <c r="DL78" s="127"/>
      <c r="DM78" s="127"/>
      <c r="DN78" s="127"/>
      <c r="DO78" s="127"/>
      <c r="DP78" s="127"/>
      <c r="DQ78" s="127"/>
      <c r="DR78" s="127"/>
      <c r="DS78" s="127"/>
      <c r="DT78" s="127"/>
      <c r="DU78" s="127"/>
      <c r="DV78" s="127"/>
      <c r="DW78" s="127"/>
      <c r="DX78" s="127"/>
      <c r="DY78" s="127"/>
      <c r="DZ78" s="127"/>
      <c r="EA78" s="127"/>
      <c r="EB78" s="127"/>
      <c r="EC78" s="127"/>
      <c r="ED78" s="127"/>
      <c r="EE78" s="127"/>
      <c r="EF78" s="127"/>
      <c r="EG78" s="127"/>
      <c r="EH78" s="127"/>
      <c r="EI78" s="127"/>
      <c r="EJ78" s="127"/>
      <c r="EK78" s="127"/>
      <c r="EL78" s="127"/>
      <c r="EM78" s="127"/>
      <c r="EN78" s="127"/>
      <c r="EO78" s="127"/>
      <c r="EP78" s="127"/>
      <c r="EQ78" s="127"/>
      <c r="ER78" s="127"/>
      <c r="ES78" s="127"/>
      <c r="ET78" s="127"/>
      <c r="EU78" s="127"/>
      <c r="EV78" s="127"/>
      <c r="EW78" s="127"/>
      <c r="EX78" s="127"/>
      <c r="EY78" s="127"/>
      <c r="EZ78" s="127"/>
      <c r="FA78" s="127"/>
      <c r="FB78" s="127"/>
      <c r="FC78" s="127"/>
      <c r="FD78" s="127"/>
      <c r="FE78" s="127"/>
      <c r="FF78" s="127"/>
      <c r="FG78" s="127"/>
      <c r="FH78" s="127"/>
      <c r="FI78" s="127"/>
      <c r="FJ78" s="127"/>
      <c r="FK78" s="127"/>
      <c r="FL78" s="127"/>
      <c r="FM78" s="127"/>
      <c r="FN78" s="127"/>
      <c r="FO78" s="127"/>
      <c r="FP78" s="127"/>
      <c r="FQ78" s="127"/>
      <c r="FR78" s="127"/>
      <c r="FS78" s="127"/>
      <c r="FT78" s="127"/>
      <c r="FU78" s="127"/>
      <c r="FV78" s="127"/>
      <c r="FW78" s="127"/>
      <c r="FX78" s="127"/>
      <c r="FY78" s="127"/>
      <c r="FZ78" s="127"/>
      <c r="GA78" s="127"/>
      <c r="GB78" s="127"/>
      <c r="GC78" s="127"/>
      <c r="GD78" s="127"/>
      <c r="GE78" s="127"/>
      <c r="GF78" s="127"/>
      <c r="GG78" s="127"/>
      <c r="GH78" s="127"/>
      <c r="GI78" s="127"/>
      <c r="GJ78" s="127"/>
      <c r="GK78" s="127"/>
      <c r="GL78" s="127"/>
      <c r="GM78" s="127"/>
      <c r="GN78" s="127"/>
      <c r="GO78" s="127"/>
      <c r="GP78" s="127"/>
      <c r="GQ78" s="127"/>
      <c r="GR78" s="127"/>
      <c r="GS78" s="127"/>
      <c r="GT78" s="127"/>
      <c r="GU78" s="127"/>
      <c r="GV78" s="127"/>
      <c r="GW78" s="127"/>
      <c r="GX78" s="127"/>
      <c r="GY78" s="127"/>
      <c r="GZ78" s="127"/>
      <c r="HA78" s="127"/>
      <c r="HB78" s="127"/>
      <c r="HC78" s="127"/>
      <c r="HD78" s="127"/>
      <c r="HE78" s="127"/>
      <c r="HF78" s="127"/>
      <c r="HG78" s="127"/>
      <c r="HH78" s="127"/>
      <c r="HI78" s="127"/>
      <c r="HJ78" s="127"/>
      <c r="HK78" s="127"/>
      <c r="HL78" s="127"/>
      <c r="HM78" s="127"/>
      <c r="HN78" s="127"/>
      <c r="HO78" s="127"/>
      <c r="HP78" s="127"/>
      <c r="HQ78" s="127"/>
      <c r="HR78" s="127"/>
      <c r="HS78" s="127"/>
      <c r="HT78" s="127"/>
      <c r="HU78" s="127"/>
      <c r="HV78" s="127"/>
      <c r="HW78" s="127"/>
      <c r="HX78" s="127"/>
      <c r="HY78" s="127"/>
      <c r="HZ78" s="127"/>
      <c r="IA78" s="127"/>
      <c r="IB78" s="127"/>
      <c r="IC78" s="127"/>
      <c r="ID78" s="127"/>
      <c r="IE78" s="127"/>
      <c r="IF78" s="127"/>
      <c r="IG78" s="127"/>
      <c r="IH78" s="127"/>
      <c r="II78" s="127"/>
      <c r="IJ78" s="127"/>
      <c r="IK78" s="127"/>
      <c r="IL78" s="127"/>
      <c r="IM78" s="127"/>
      <c r="IN78" s="127"/>
      <c r="IO78" s="127"/>
      <c r="IP78" s="127"/>
      <c r="IQ78" s="127"/>
      <c r="IR78" s="127"/>
      <c r="IS78" s="127"/>
      <c r="IT78" s="127"/>
      <c r="IU78" s="127"/>
      <c r="IV78" s="127"/>
    </row>
    <row r="79" spans="1:256" x14ac:dyDescent="0.2">
      <c r="A79" s="128"/>
      <c r="B79" s="126"/>
      <c r="C79" s="291"/>
      <c r="D79" s="291"/>
      <c r="E79" s="291"/>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7"/>
      <c r="BR79" s="127"/>
      <c r="BS79" s="127"/>
      <c r="BT79" s="127"/>
      <c r="BU79" s="127"/>
      <c r="BV79" s="127"/>
      <c r="BW79" s="127"/>
      <c r="BX79" s="127"/>
      <c r="BY79" s="127"/>
      <c r="BZ79" s="127"/>
      <c r="CA79" s="127"/>
      <c r="CB79" s="127"/>
      <c r="CC79" s="127"/>
      <c r="CD79" s="127"/>
      <c r="CE79" s="127"/>
      <c r="CF79" s="127"/>
      <c r="CG79" s="127"/>
      <c r="CH79" s="127"/>
      <c r="CI79" s="127"/>
      <c r="CJ79" s="127"/>
      <c r="CK79" s="127"/>
      <c r="CL79" s="127"/>
      <c r="CM79" s="127"/>
      <c r="CN79" s="127"/>
      <c r="CO79" s="127"/>
      <c r="CP79" s="127"/>
      <c r="CQ79" s="127"/>
      <c r="CR79" s="127"/>
      <c r="CS79" s="127"/>
      <c r="CT79" s="127"/>
      <c r="CU79" s="127"/>
      <c r="CV79" s="127"/>
      <c r="CW79" s="127"/>
      <c r="CX79" s="127"/>
      <c r="CY79" s="127"/>
      <c r="CZ79" s="127"/>
      <c r="DA79" s="127"/>
      <c r="DB79" s="127"/>
      <c r="DC79" s="127"/>
      <c r="DD79" s="127"/>
      <c r="DE79" s="127"/>
      <c r="DF79" s="127"/>
      <c r="DG79" s="127"/>
      <c r="DH79" s="127"/>
      <c r="DI79" s="127"/>
      <c r="DJ79" s="127"/>
      <c r="DK79" s="127"/>
      <c r="DL79" s="127"/>
      <c r="DM79" s="127"/>
      <c r="DN79" s="127"/>
      <c r="DO79" s="127"/>
      <c r="DP79" s="127"/>
      <c r="DQ79" s="127"/>
      <c r="DR79" s="127"/>
      <c r="DS79" s="127"/>
      <c r="DT79" s="127"/>
      <c r="DU79" s="127"/>
      <c r="DV79" s="127"/>
      <c r="DW79" s="127"/>
      <c r="DX79" s="127"/>
      <c r="DY79" s="127"/>
      <c r="DZ79" s="127"/>
      <c r="EA79" s="127"/>
      <c r="EB79" s="127"/>
      <c r="EC79" s="127"/>
      <c r="ED79" s="127"/>
      <c r="EE79" s="127"/>
      <c r="EF79" s="127"/>
      <c r="EG79" s="127"/>
      <c r="EH79" s="127"/>
      <c r="EI79" s="127"/>
      <c r="EJ79" s="127"/>
      <c r="EK79" s="127"/>
      <c r="EL79" s="127"/>
      <c r="EM79" s="127"/>
      <c r="EN79" s="127"/>
      <c r="EO79" s="127"/>
      <c r="EP79" s="127"/>
      <c r="EQ79" s="127"/>
      <c r="ER79" s="127"/>
      <c r="ES79" s="127"/>
      <c r="ET79" s="127"/>
      <c r="EU79" s="127"/>
      <c r="EV79" s="127"/>
      <c r="EW79" s="127"/>
      <c r="EX79" s="127"/>
      <c r="EY79" s="127"/>
      <c r="EZ79" s="127"/>
      <c r="FA79" s="127"/>
      <c r="FB79" s="127"/>
      <c r="FC79" s="127"/>
      <c r="FD79" s="127"/>
      <c r="FE79" s="127"/>
      <c r="FF79" s="127"/>
      <c r="FG79" s="127"/>
      <c r="FH79" s="127"/>
      <c r="FI79" s="127"/>
      <c r="FJ79" s="127"/>
      <c r="FK79" s="127"/>
      <c r="FL79" s="127"/>
      <c r="FM79" s="127"/>
      <c r="FN79" s="127"/>
      <c r="FO79" s="127"/>
      <c r="FP79" s="127"/>
      <c r="FQ79" s="127"/>
      <c r="FR79" s="127"/>
      <c r="FS79" s="127"/>
      <c r="FT79" s="127"/>
      <c r="FU79" s="127"/>
      <c r="FV79" s="127"/>
      <c r="FW79" s="127"/>
      <c r="FX79" s="127"/>
      <c r="FY79" s="127"/>
      <c r="FZ79" s="127"/>
      <c r="GA79" s="127"/>
      <c r="GB79" s="127"/>
      <c r="GC79" s="127"/>
      <c r="GD79" s="127"/>
      <c r="GE79" s="127"/>
      <c r="GF79" s="127"/>
      <c r="GG79" s="127"/>
      <c r="GH79" s="127"/>
      <c r="GI79" s="127"/>
      <c r="GJ79" s="127"/>
      <c r="GK79" s="127"/>
      <c r="GL79" s="127"/>
      <c r="GM79" s="127"/>
      <c r="GN79" s="127"/>
      <c r="GO79" s="127"/>
      <c r="GP79" s="127"/>
      <c r="GQ79" s="127"/>
      <c r="GR79" s="127"/>
      <c r="GS79" s="127"/>
      <c r="GT79" s="127"/>
      <c r="GU79" s="127"/>
      <c r="GV79" s="127"/>
      <c r="GW79" s="127"/>
      <c r="GX79" s="127"/>
      <c r="GY79" s="127"/>
      <c r="GZ79" s="127"/>
      <c r="HA79" s="127"/>
      <c r="HB79" s="127"/>
      <c r="HC79" s="127"/>
      <c r="HD79" s="127"/>
      <c r="HE79" s="127"/>
      <c r="HF79" s="127"/>
      <c r="HG79" s="127"/>
      <c r="HH79" s="127"/>
      <c r="HI79" s="127"/>
      <c r="HJ79" s="127"/>
      <c r="HK79" s="127"/>
      <c r="HL79" s="127"/>
      <c r="HM79" s="127"/>
      <c r="HN79" s="127"/>
      <c r="HO79" s="127"/>
      <c r="HP79" s="127"/>
      <c r="HQ79" s="127"/>
      <c r="HR79" s="127"/>
      <c r="HS79" s="127"/>
      <c r="HT79" s="127"/>
      <c r="HU79" s="127"/>
      <c r="HV79" s="127"/>
      <c r="HW79" s="127"/>
      <c r="HX79" s="127"/>
      <c r="HY79" s="127"/>
      <c r="HZ79" s="127"/>
      <c r="IA79" s="127"/>
      <c r="IB79" s="127"/>
      <c r="IC79" s="127"/>
      <c r="ID79" s="127"/>
      <c r="IE79" s="127"/>
      <c r="IF79" s="127"/>
      <c r="IG79" s="127"/>
      <c r="IH79" s="127"/>
      <c r="II79" s="127"/>
      <c r="IJ79" s="127"/>
      <c r="IK79" s="127"/>
      <c r="IL79" s="127"/>
      <c r="IM79" s="127"/>
      <c r="IN79" s="127"/>
      <c r="IO79" s="127"/>
      <c r="IP79" s="127"/>
      <c r="IQ79" s="127"/>
      <c r="IR79" s="127"/>
      <c r="IS79" s="127"/>
      <c r="IT79" s="127"/>
      <c r="IU79" s="127"/>
      <c r="IV79" s="127"/>
    </row>
  </sheetData>
  <sheetProtection password="CD86" sheet="1" objects="1" scenarios="1"/>
  <mergeCells count="280">
    <mergeCell ref="C63:E63"/>
    <mergeCell ref="C64:E64"/>
    <mergeCell ref="C65:E65"/>
    <mergeCell ref="C66:E66"/>
    <mergeCell ref="C67:E67"/>
    <mergeCell ref="C68:E68"/>
    <mergeCell ref="A1:E1"/>
    <mergeCell ref="A2:E2"/>
    <mergeCell ref="A3:E3"/>
    <mergeCell ref="C60:E60"/>
    <mergeCell ref="C61:E61"/>
    <mergeCell ref="C62:E62"/>
    <mergeCell ref="A52:E52"/>
    <mergeCell ref="A53:E53"/>
    <mergeCell ref="A54:E54"/>
    <mergeCell ref="A55:E55"/>
    <mergeCell ref="C75:E75"/>
    <mergeCell ref="C76:E76"/>
    <mergeCell ref="C77:E77"/>
    <mergeCell ref="C78:E78"/>
    <mergeCell ref="C79:E79"/>
    <mergeCell ref="C69:E69"/>
    <mergeCell ref="C70:E70"/>
    <mergeCell ref="C71:E71"/>
    <mergeCell ref="C72:E72"/>
    <mergeCell ref="C73:E73"/>
    <mergeCell ref="C74:E74"/>
    <mergeCell ref="J52:J57"/>
    <mergeCell ref="K52:K57"/>
    <mergeCell ref="L52:L57"/>
    <mergeCell ref="M52:M57"/>
    <mergeCell ref="N52:N57"/>
    <mergeCell ref="O52:O57"/>
    <mergeCell ref="A56:E56"/>
    <mergeCell ref="A57:E57"/>
    <mergeCell ref="F52:F57"/>
    <mergeCell ref="G52:G57"/>
    <mergeCell ref="H52:H57"/>
    <mergeCell ref="I52:I57"/>
    <mergeCell ref="V52:V57"/>
    <mergeCell ref="W52:W57"/>
    <mergeCell ref="X52:X57"/>
    <mergeCell ref="Y52:Y57"/>
    <mergeCell ref="Z52:Z57"/>
    <mergeCell ref="AA52:AA57"/>
    <mergeCell ref="P52:P57"/>
    <mergeCell ref="Q52:Q57"/>
    <mergeCell ref="R52:R57"/>
    <mergeCell ref="S52:S57"/>
    <mergeCell ref="T52:T57"/>
    <mergeCell ref="U52:U57"/>
    <mergeCell ref="AH52:AH57"/>
    <mergeCell ref="AI52:AI57"/>
    <mergeCell ref="AJ52:AJ57"/>
    <mergeCell ref="AK52:AK57"/>
    <mergeCell ref="AL52:AL57"/>
    <mergeCell ref="AM52:AM57"/>
    <mergeCell ref="AB52:AB57"/>
    <mergeCell ref="AC52:AC57"/>
    <mergeCell ref="AD52:AD57"/>
    <mergeCell ref="AE52:AE57"/>
    <mergeCell ref="AF52:AF57"/>
    <mergeCell ref="AG52:AG57"/>
    <mergeCell ref="AT52:AT57"/>
    <mergeCell ref="AU52:AU57"/>
    <mergeCell ref="AV52:AV57"/>
    <mergeCell ref="AW52:AW57"/>
    <mergeCell ref="AX52:AX57"/>
    <mergeCell ref="AY52:AY57"/>
    <mergeCell ref="AN52:AN57"/>
    <mergeCell ref="AO52:AO57"/>
    <mergeCell ref="AP52:AP57"/>
    <mergeCell ref="AQ52:AQ57"/>
    <mergeCell ref="AR52:AR57"/>
    <mergeCell ref="AS52:AS57"/>
    <mergeCell ref="BF52:BF57"/>
    <mergeCell ref="BG52:BG57"/>
    <mergeCell ref="BH52:BH57"/>
    <mergeCell ref="BI52:BI57"/>
    <mergeCell ref="BJ52:BJ57"/>
    <mergeCell ref="BK52:BK57"/>
    <mergeCell ref="AZ52:AZ57"/>
    <mergeCell ref="BA52:BA57"/>
    <mergeCell ref="BB52:BB57"/>
    <mergeCell ref="BC52:BC57"/>
    <mergeCell ref="BD52:BD57"/>
    <mergeCell ref="BE52:BE57"/>
    <mergeCell ref="BR52:BR57"/>
    <mergeCell ref="BS52:BS57"/>
    <mergeCell ref="BT52:BT57"/>
    <mergeCell ref="BU52:BU57"/>
    <mergeCell ref="BV52:BV57"/>
    <mergeCell ref="BW52:BW57"/>
    <mergeCell ref="BL52:BL57"/>
    <mergeCell ref="BM52:BM57"/>
    <mergeCell ref="BN52:BN57"/>
    <mergeCell ref="BO52:BO57"/>
    <mergeCell ref="BP52:BP57"/>
    <mergeCell ref="BQ52:BQ57"/>
    <mergeCell ref="CD52:CD57"/>
    <mergeCell ref="CE52:CE57"/>
    <mergeCell ref="CF52:CF57"/>
    <mergeCell ref="CG52:CG57"/>
    <mergeCell ref="CH52:CH57"/>
    <mergeCell ref="CI52:CI57"/>
    <mergeCell ref="BX52:BX57"/>
    <mergeCell ref="BY52:BY57"/>
    <mergeCell ref="BZ52:BZ57"/>
    <mergeCell ref="CA52:CA57"/>
    <mergeCell ref="CB52:CB57"/>
    <mergeCell ref="CC52:CC57"/>
    <mergeCell ref="CP52:CP57"/>
    <mergeCell ref="CQ52:CQ57"/>
    <mergeCell ref="CR52:CR57"/>
    <mergeCell ref="CS52:CS57"/>
    <mergeCell ref="CT52:CT57"/>
    <mergeCell ref="CU52:CU57"/>
    <mergeCell ref="CJ52:CJ57"/>
    <mergeCell ref="CK52:CK57"/>
    <mergeCell ref="CL52:CL57"/>
    <mergeCell ref="CM52:CM57"/>
    <mergeCell ref="CN52:CN57"/>
    <mergeCell ref="CO52:CO57"/>
    <mergeCell ref="DB52:DB57"/>
    <mergeCell ref="DC52:DC57"/>
    <mergeCell ref="DD52:DD57"/>
    <mergeCell ref="DE52:DE57"/>
    <mergeCell ref="DF52:DF57"/>
    <mergeCell ref="DG52:DG57"/>
    <mergeCell ref="CV52:CV57"/>
    <mergeCell ref="CW52:CW57"/>
    <mergeCell ref="CX52:CX57"/>
    <mergeCell ref="CY52:CY57"/>
    <mergeCell ref="CZ52:CZ57"/>
    <mergeCell ref="DA52:DA57"/>
    <mergeCell ref="DN52:DN57"/>
    <mergeCell ref="DO52:DO57"/>
    <mergeCell ref="DP52:DP57"/>
    <mergeCell ref="DQ52:DQ57"/>
    <mergeCell ref="DR52:DR57"/>
    <mergeCell ref="DS52:DS57"/>
    <mergeCell ref="DH52:DH57"/>
    <mergeCell ref="DI52:DI57"/>
    <mergeCell ref="DJ52:DJ57"/>
    <mergeCell ref="DK52:DK57"/>
    <mergeCell ref="DL52:DL57"/>
    <mergeCell ref="DM52:DM57"/>
    <mergeCell ref="DZ52:DZ57"/>
    <mergeCell ref="EA52:EA57"/>
    <mergeCell ref="EB52:EB57"/>
    <mergeCell ref="EC52:EC57"/>
    <mergeCell ref="ED52:ED57"/>
    <mergeCell ref="EE52:EE57"/>
    <mergeCell ref="DT52:DT57"/>
    <mergeCell ref="DU52:DU57"/>
    <mergeCell ref="DV52:DV57"/>
    <mergeCell ref="DW52:DW57"/>
    <mergeCell ref="DX52:DX57"/>
    <mergeCell ref="DY52:DY57"/>
    <mergeCell ref="EL52:EL57"/>
    <mergeCell ref="EM52:EM57"/>
    <mergeCell ref="EN52:EN57"/>
    <mergeCell ref="EO52:EO57"/>
    <mergeCell ref="EP52:EP57"/>
    <mergeCell ref="EQ52:EQ57"/>
    <mergeCell ref="EF52:EF57"/>
    <mergeCell ref="EG52:EG57"/>
    <mergeCell ref="EH52:EH57"/>
    <mergeCell ref="EI52:EI57"/>
    <mergeCell ref="EJ52:EJ57"/>
    <mergeCell ref="EK52:EK57"/>
    <mergeCell ref="EX52:EX57"/>
    <mergeCell ref="EY52:EY57"/>
    <mergeCell ref="EZ52:EZ57"/>
    <mergeCell ref="FA52:FA57"/>
    <mergeCell ref="FB52:FB57"/>
    <mergeCell ref="FC52:FC57"/>
    <mergeCell ref="ER52:ER57"/>
    <mergeCell ref="ES52:ES57"/>
    <mergeCell ref="ET52:ET57"/>
    <mergeCell ref="EU52:EU57"/>
    <mergeCell ref="EV52:EV57"/>
    <mergeCell ref="EW52:EW57"/>
    <mergeCell ref="FJ52:FJ57"/>
    <mergeCell ref="FK52:FK57"/>
    <mergeCell ref="FL52:FL57"/>
    <mergeCell ref="FM52:FM57"/>
    <mergeCell ref="FN52:FN57"/>
    <mergeCell ref="FO52:FO57"/>
    <mergeCell ref="FD52:FD57"/>
    <mergeCell ref="FE52:FE57"/>
    <mergeCell ref="FF52:FF57"/>
    <mergeCell ref="FG52:FG57"/>
    <mergeCell ref="FH52:FH57"/>
    <mergeCell ref="FI52:FI57"/>
    <mergeCell ref="FV52:FV57"/>
    <mergeCell ref="FW52:FW57"/>
    <mergeCell ref="FX52:FX57"/>
    <mergeCell ref="FY52:FY57"/>
    <mergeCell ref="FZ52:FZ57"/>
    <mergeCell ref="GA52:GA57"/>
    <mergeCell ref="FP52:FP57"/>
    <mergeCell ref="FQ52:FQ57"/>
    <mergeCell ref="FR52:FR57"/>
    <mergeCell ref="FS52:FS57"/>
    <mergeCell ref="FT52:FT57"/>
    <mergeCell ref="FU52:FU57"/>
    <mergeCell ref="GH52:GH57"/>
    <mergeCell ref="GI52:GI57"/>
    <mergeCell ref="GJ52:GJ57"/>
    <mergeCell ref="GK52:GK57"/>
    <mergeCell ref="GL52:GL57"/>
    <mergeCell ref="GM52:GM57"/>
    <mergeCell ref="GB52:GB57"/>
    <mergeCell ref="GC52:GC57"/>
    <mergeCell ref="GD52:GD57"/>
    <mergeCell ref="GE52:GE57"/>
    <mergeCell ref="GF52:GF57"/>
    <mergeCell ref="GG52:GG57"/>
    <mergeCell ref="GT52:GT57"/>
    <mergeCell ref="GU52:GU57"/>
    <mergeCell ref="GV52:GV57"/>
    <mergeCell ref="GW52:GW57"/>
    <mergeCell ref="GX52:GX57"/>
    <mergeCell ref="GY52:GY57"/>
    <mergeCell ref="GN52:GN57"/>
    <mergeCell ref="GO52:GO57"/>
    <mergeCell ref="GP52:GP57"/>
    <mergeCell ref="GQ52:GQ57"/>
    <mergeCell ref="GR52:GR57"/>
    <mergeCell ref="GS52:GS57"/>
    <mergeCell ref="HF52:HF57"/>
    <mergeCell ref="HG52:HG57"/>
    <mergeCell ref="HH52:HH57"/>
    <mergeCell ref="HI52:HI57"/>
    <mergeCell ref="HJ52:HJ57"/>
    <mergeCell ref="HK52:HK57"/>
    <mergeCell ref="GZ52:GZ57"/>
    <mergeCell ref="HA52:HA57"/>
    <mergeCell ref="HB52:HB57"/>
    <mergeCell ref="HC52:HC57"/>
    <mergeCell ref="HD52:HD57"/>
    <mergeCell ref="HE52:HE57"/>
    <mergeCell ref="HR52:HR57"/>
    <mergeCell ref="HS52:HS57"/>
    <mergeCell ref="HT52:HT57"/>
    <mergeCell ref="HU52:HU57"/>
    <mergeCell ref="HV52:HV57"/>
    <mergeCell ref="HW52:HW57"/>
    <mergeCell ref="HL52:HL57"/>
    <mergeCell ref="HM52:HM57"/>
    <mergeCell ref="HN52:HN57"/>
    <mergeCell ref="HO52:HO57"/>
    <mergeCell ref="HP52:HP57"/>
    <mergeCell ref="HQ52:HQ57"/>
    <mergeCell ref="ID52:ID57"/>
    <mergeCell ref="IE52:IE57"/>
    <mergeCell ref="IF52:IF57"/>
    <mergeCell ref="IG52:IG57"/>
    <mergeCell ref="IH52:IH57"/>
    <mergeCell ref="II52:II57"/>
    <mergeCell ref="HX52:HX57"/>
    <mergeCell ref="HY52:HY57"/>
    <mergeCell ref="HZ52:HZ57"/>
    <mergeCell ref="IA52:IA57"/>
    <mergeCell ref="IB52:IB57"/>
    <mergeCell ref="IC52:IC57"/>
    <mergeCell ref="IV52:IV57"/>
    <mergeCell ref="IP52:IP57"/>
    <mergeCell ref="IQ52:IQ57"/>
    <mergeCell ref="IR52:IR57"/>
    <mergeCell ref="IS52:IS57"/>
    <mergeCell ref="IT52:IT57"/>
    <mergeCell ref="IU52:IU57"/>
    <mergeCell ref="IJ52:IJ57"/>
    <mergeCell ref="IK52:IK57"/>
    <mergeCell ref="IL52:IL57"/>
    <mergeCell ref="IM52:IM57"/>
    <mergeCell ref="IN52:IN57"/>
    <mergeCell ref="IO52:IO57"/>
  </mergeCells>
  <phoneticPr fontId="34" type="noConversion"/>
  <pageMargins left="0.7" right="0.7" top="0.75" bottom="0.75" header="0.5" footer="0.3"/>
  <pageSetup scale="73"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FF0000"/>
  </sheetPr>
  <dimension ref="A2:F423"/>
  <sheetViews>
    <sheetView workbookViewId="0"/>
  </sheetViews>
  <sheetFormatPr baseColWidth="10" defaultColWidth="9" defaultRowHeight="13" x14ac:dyDescent="0.15"/>
  <cols>
    <col min="1" max="1" width="25.5" style="190" bestFit="1" customWidth="1"/>
    <col min="2" max="16384" width="9" style="190"/>
  </cols>
  <sheetData>
    <row r="2" spans="1:1" x14ac:dyDescent="0.15">
      <c r="A2" s="190" t="s">
        <v>261</v>
      </c>
    </row>
    <row r="3" spans="1:1" x14ac:dyDescent="0.15">
      <c r="A3" s="191"/>
    </row>
    <row r="4" spans="1:1" x14ac:dyDescent="0.15">
      <c r="A4" s="191"/>
    </row>
    <row r="5" spans="1:1" x14ac:dyDescent="0.15">
      <c r="A5" s="191"/>
    </row>
    <row r="6" spans="1:1" x14ac:dyDescent="0.15">
      <c r="A6" s="191">
        <v>2016</v>
      </c>
    </row>
    <row r="7" spans="1:1" x14ac:dyDescent="0.15">
      <c r="A7" s="191">
        <v>2010</v>
      </c>
    </row>
    <row r="8" spans="1:1" x14ac:dyDescent="0.15">
      <c r="A8" s="191">
        <v>2010</v>
      </c>
    </row>
    <row r="9" spans="1:1" x14ac:dyDescent="0.15">
      <c r="A9" s="191">
        <v>2011</v>
      </c>
    </row>
    <row r="10" spans="1:1" x14ac:dyDescent="0.15">
      <c r="A10" s="191">
        <v>2012</v>
      </c>
    </row>
    <row r="12" spans="1:1" x14ac:dyDescent="0.15">
      <c r="A12" s="190" t="s">
        <v>264</v>
      </c>
    </row>
    <row r="13" spans="1:1" x14ac:dyDescent="0.15">
      <c r="A13" s="192" t="s">
        <v>228</v>
      </c>
    </row>
    <row r="14" spans="1:1" x14ac:dyDescent="0.15">
      <c r="A14" s="192" t="s">
        <v>381</v>
      </c>
    </row>
    <row r="15" spans="1:1" x14ac:dyDescent="0.15">
      <c r="A15" s="192" t="s">
        <v>265</v>
      </c>
    </row>
    <row r="16" spans="1:1" x14ac:dyDescent="0.15">
      <c r="A16" s="192" t="s">
        <v>230</v>
      </c>
    </row>
    <row r="17" spans="1:2" x14ac:dyDescent="0.15">
      <c r="A17" s="192" t="s">
        <v>231</v>
      </c>
    </row>
    <row r="18" spans="1:2" x14ac:dyDescent="0.15">
      <c r="A18" s="192" t="s">
        <v>266</v>
      </c>
    </row>
    <row r="19" spans="1:2" x14ac:dyDescent="0.15">
      <c r="A19" s="192" t="s">
        <v>232</v>
      </c>
    </row>
    <row r="20" spans="1:2" x14ac:dyDescent="0.15">
      <c r="A20" s="192" t="s">
        <v>233</v>
      </c>
    </row>
    <row r="21" spans="1:2" x14ac:dyDescent="0.15">
      <c r="A21" s="192" t="s">
        <v>267</v>
      </c>
    </row>
    <row r="22" spans="1:2" x14ac:dyDescent="0.15">
      <c r="A22" s="192" t="s">
        <v>234</v>
      </c>
    </row>
    <row r="23" spans="1:2" x14ac:dyDescent="0.15">
      <c r="A23" s="192" t="s">
        <v>235</v>
      </c>
    </row>
    <row r="24" spans="1:2" x14ac:dyDescent="0.15">
      <c r="A24" s="192" t="s">
        <v>268</v>
      </c>
    </row>
    <row r="26" spans="1:2" x14ac:dyDescent="0.15">
      <c r="A26" s="192" t="s">
        <v>278</v>
      </c>
    </row>
    <row r="27" spans="1:2" x14ac:dyDescent="0.15">
      <c r="A27" s="193" t="s">
        <v>327</v>
      </c>
      <c r="B27" s="194"/>
    </row>
    <row r="28" spans="1:2" x14ac:dyDescent="0.15">
      <c r="A28" s="192"/>
    </row>
    <row r="29" spans="1:2" x14ac:dyDescent="0.15">
      <c r="A29" s="190" t="s">
        <v>313</v>
      </c>
    </row>
    <row r="30" spans="1:2" x14ac:dyDescent="0.15">
      <c r="A30" s="192" t="s">
        <v>314</v>
      </c>
      <c r="B30" s="195" t="s">
        <v>328</v>
      </c>
    </row>
    <row r="31" spans="1:2" x14ac:dyDescent="0.15">
      <c r="A31" s="192"/>
    </row>
    <row r="32" spans="1:2" x14ac:dyDescent="0.15">
      <c r="A32" s="192"/>
    </row>
    <row r="33" spans="1:6" x14ac:dyDescent="0.15">
      <c r="B33" s="190" t="s">
        <v>286</v>
      </c>
      <c r="C33" s="190" t="s">
        <v>287</v>
      </c>
    </row>
    <row r="34" spans="1:6" x14ac:dyDescent="0.15">
      <c r="A34" s="196" t="s">
        <v>228</v>
      </c>
      <c r="B34" s="190">
        <v>2016</v>
      </c>
      <c r="C34" s="190">
        <v>2017</v>
      </c>
    </row>
    <row r="35" spans="1:6" x14ac:dyDescent="0.15">
      <c r="A35" s="196" t="s">
        <v>229</v>
      </c>
      <c r="B35" s="190">
        <v>2016</v>
      </c>
      <c r="C35" s="190">
        <v>2017</v>
      </c>
    </row>
    <row r="36" spans="1:6" x14ac:dyDescent="0.15">
      <c r="A36" s="196" t="s">
        <v>265</v>
      </c>
      <c r="B36" s="190">
        <v>2016</v>
      </c>
      <c r="C36" s="190">
        <v>2017</v>
      </c>
    </row>
    <row r="37" spans="1:6" x14ac:dyDescent="0.15">
      <c r="A37" s="196" t="s">
        <v>230</v>
      </c>
      <c r="B37" s="190">
        <v>2016</v>
      </c>
      <c r="C37" s="190">
        <v>2017</v>
      </c>
    </row>
    <row r="38" spans="1:6" x14ac:dyDescent="0.15">
      <c r="A38" s="196" t="s">
        <v>231</v>
      </c>
      <c r="B38" s="190">
        <v>2016</v>
      </c>
      <c r="C38" s="190">
        <v>2017</v>
      </c>
    </row>
    <row r="39" spans="1:6" x14ac:dyDescent="0.15">
      <c r="A39" s="196" t="s">
        <v>266</v>
      </c>
      <c r="B39" s="190">
        <v>2016</v>
      </c>
      <c r="C39" s="190">
        <v>2017</v>
      </c>
    </row>
    <row r="40" spans="1:6" x14ac:dyDescent="0.15">
      <c r="A40" s="196" t="s">
        <v>232</v>
      </c>
      <c r="B40" s="190">
        <v>2016</v>
      </c>
      <c r="C40" s="190">
        <v>2017</v>
      </c>
    </row>
    <row r="41" spans="1:6" x14ac:dyDescent="0.15">
      <c r="A41" s="196" t="s">
        <v>233</v>
      </c>
      <c r="B41" s="190">
        <v>2016</v>
      </c>
      <c r="C41" s="190">
        <v>2017</v>
      </c>
    </row>
    <row r="42" spans="1:6" x14ac:dyDescent="0.15">
      <c r="A42" s="196" t="s">
        <v>267</v>
      </c>
      <c r="B42" s="190">
        <v>2016</v>
      </c>
      <c r="C42" s="197" t="s">
        <v>288</v>
      </c>
    </row>
    <row r="43" spans="1:6" x14ac:dyDescent="0.15">
      <c r="A43" s="196" t="s">
        <v>234</v>
      </c>
      <c r="B43" s="190">
        <v>2015</v>
      </c>
      <c r="C43" s="190">
        <v>2016</v>
      </c>
    </row>
    <row r="44" spans="1:6" x14ac:dyDescent="0.15">
      <c r="A44" s="196" t="s">
        <v>235</v>
      </c>
      <c r="B44" s="190">
        <v>2015</v>
      </c>
      <c r="C44" s="190">
        <v>2016</v>
      </c>
    </row>
    <row r="45" spans="1:6" x14ac:dyDescent="0.15">
      <c r="A45" s="196" t="s">
        <v>268</v>
      </c>
      <c r="B45" s="190">
        <v>2015</v>
      </c>
      <c r="C45" s="190">
        <v>2016</v>
      </c>
    </row>
    <row r="46" spans="1:6" x14ac:dyDescent="0.15">
      <c r="A46" s="198"/>
    </row>
    <row r="48" spans="1:6" x14ac:dyDescent="0.15">
      <c r="A48" s="196" t="s">
        <v>265</v>
      </c>
      <c r="B48" s="199">
        <f>6/12</f>
        <v>0.5</v>
      </c>
      <c r="C48" s="199">
        <f>6/12</f>
        <v>0.5</v>
      </c>
      <c r="D48" s="190">
        <v>50</v>
      </c>
      <c r="E48" s="190">
        <v>100</v>
      </c>
      <c r="F48" s="200">
        <f>B48*D48+C48*E48</f>
        <v>75</v>
      </c>
    </row>
    <row r="49" spans="1:6" x14ac:dyDescent="0.15">
      <c r="A49" s="196" t="s">
        <v>266</v>
      </c>
      <c r="B49" s="199">
        <f>9/12</f>
        <v>0.75</v>
      </c>
      <c r="C49" s="199">
        <f>3/12</f>
        <v>0.25</v>
      </c>
      <c r="D49" s="190">
        <v>50</v>
      </c>
      <c r="E49" s="190">
        <v>100</v>
      </c>
      <c r="F49" s="200">
        <f>B49*D49+C49*E49</f>
        <v>62.5</v>
      </c>
    </row>
    <row r="50" spans="1:6" x14ac:dyDescent="0.15">
      <c r="A50" s="196" t="s">
        <v>267</v>
      </c>
      <c r="B50" s="199">
        <v>1</v>
      </c>
      <c r="C50" s="201">
        <v>0</v>
      </c>
      <c r="D50" s="190">
        <v>50</v>
      </c>
      <c r="E50" s="190">
        <v>100</v>
      </c>
      <c r="F50" s="200">
        <f>B50*D50+C50*E50</f>
        <v>50</v>
      </c>
    </row>
    <row r="51" spans="1:6" x14ac:dyDescent="0.15">
      <c r="A51" s="196" t="s">
        <v>268</v>
      </c>
      <c r="B51" s="199">
        <f>3/12</f>
        <v>0.25</v>
      </c>
      <c r="C51" s="199">
        <f>9/12</f>
        <v>0.75</v>
      </c>
      <c r="D51" s="190">
        <v>50</v>
      </c>
      <c r="E51" s="190">
        <v>100</v>
      </c>
      <c r="F51" s="200">
        <f>B51*D51+C51*E51</f>
        <v>87.5</v>
      </c>
    </row>
    <row r="54" spans="1:6" x14ac:dyDescent="0.15">
      <c r="A54" s="190" t="s">
        <v>348</v>
      </c>
    </row>
    <row r="55" spans="1:6" x14ac:dyDescent="0.15">
      <c r="A55" s="190" t="s">
        <v>349</v>
      </c>
    </row>
    <row r="56" spans="1:6" x14ac:dyDescent="0.15">
      <c r="A56" s="190" t="s">
        <v>350</v>
      </c>
    </row>
    <row r="58" spans="1:6" x14ac:dyDescent="0.15">
      <c r="A58" s="230"/>
    </row>
    <row r="59" spans="1:6" x14ac:dyDescent="0.15">
      <c r="A59" s="230"/>
    </row>
    <row r="60" spans="1:6" x14ac:dyDescent="0.15">
      <c r="A60" s="230"/>
    </row>
    <row r="61" spans="1:6" x14ac:dyDescent="0.15">
      <c r="A61" s="230"/>
    </row>
    <row r="62" spans="1:6" x14ac:dyDescent="0.15">
      <c r="A62" s="230"/>
    </row>
    <row r="63" spans="1:6" x14ac:dyDescent="0.15">
      <c r="A63" s="230"/>
    </row>
    <row r="64" spans="1:6" x14ac:dyDescent="0.15">
      <c r="A64" s="230"/>
    </row>
    <row r="65" spans="1:1" x14ac:dyDescent="0.15">
      <c r="A65" s="230"/>
    </row>
    <row r="66" spans="1:1" x14ac:dyDescent="0.15">
      <c r="A66" s="230"/>
    </row>
    <row r="67" spans="1:1" x14ac:dyDescent="0.15">
      <c r="A67" s="230"/>
    </row>
    <row r="68" spans="1:1" x14ac:dyDescent="0.15">
      <c r="A68" s="230"/>
    </row>
    <row r="69" spans="1:1" x14ac:dyDescent="0.15">
      <c r="A69" s="230"/>
    </row>
    <row r="70" spans="1:1" x14ac:dyDescent="0.15">
      <c r="A70" s="230"/>
    </row>
    <row r="71" spans="1:1" x14ac:dyDescent="0.15">
      <c r="A71" s="230"/>
    </row>
    <row r="72" spans="1:1" x14ac:dyDescent="0.15">
      <c r="A72" s="230"/>
    </row>
    <row r="73" spans="1:1" x14ac:dyDescent="0.15">
      <c r="A73" s="230"/>
    </row>
    <row r="74" spans="1:1" x14ac:dyDescent="0.15">
      <c r="A74" s="230"/>
    </row>
    <row r="75" spans="1:1" x14ac:dyDescent="0.15">
      <c r="A75" s="230"/>
    </row>
    <row r="76" spans="1:1" x14ac:dyDescent="0.15">
      <c r="A76" s="230"/>
    </row>
    <row r="77" spans="1:1" x14ac:dyDescent="0.15">
      <c r="A77" s="230"/>
    </row>
    <row r="78" spans="1:1" x14ac:dyDescent="0.15">
      <c r="A78" s="230"/>
    </row>
    <row r="79" spans="1:1" x14ac:dyDescent="0.15">
      <c r="A79" s="230"/>
    </row>
    <row r="80" spans="1:1" x14ac:dyDescent="0.15">
      <c r="A80" s="230"/>
    </row>
    <row r="81" spans="1:1" x14ac:dyDescent="0.15">
      <c r="A81" s="230"/>
    </row>
    <row r="82" spans="1:1" x14ac:dyDescent="0.15">
      <c r="A82" s="230"/>
    </row>
    <row r="83" spans="1:1" x14ac:dyDescent="0.15">
      <c r="A83" s="230"/>
    </row>
    <row r="84" spans="1:1" x14ac:dyDescent="0.15">
      <c r="A84" s="230"/>
    </row>
    <row r="85" spans="1:1" x14ac:dyDescent="0.15">
      <c r="A85" s="230"/>
    </row>
    <row r="86" spans="1:1" x14ac:dyDescent="0.15">
      <c r="A86" s="230"/>
    </row>
    <row r="87" spans="1:1" x14ac:dyDescent="0.15">
      <c r="A87" s="230"/>
    </row>
    <row r="88" spans="1:1" x14ac:dyDescent="0.15">
      <c r="A88" s="230"/>
    </row>
    <row r="89" spans="1:1" x14ac:dyDescent="0.15">
      <c r="A89" s="230"/>
    </row>
    <row r="90" spans="1:1" x14ac:dyDescent="0.15">
      <c r="A90" s="230"/>
    </row>
    <row r="91" spans="1:1" x14ac:dyDescent="0.15">
      <c r="A91" s="230"/>
    </row>
    <row r="92" spans="1:1" x14ac:dyDescent="0.15">
      <c r="A92" s="230"/>
    </row>
    <row r="93" spans="1:1" x14ac:dyDescent="0.15">
      <c r="A93" s="230"/>
    </row>
    <row r="94" spans="1:1" x14ac:dyDescent="0.15">
      <c r="A94" s="230"/>
    </row>
    <row r="95" spans="1:1" x14ac:dyDescent="0.15">
      <c r="A95" s="230"/>
    </row>
    <row r="96" spans="1:1" x14ac:dyDescent="0.15">
      <c r="A96" s="230"/>
    </row>
    <row r="97" spans="1:1" x14ac:dyDescent="0.15">
      <c r="A97" s="230"/>
    </row>
    <row r="98" spans="1:1" x14ac:dyDescent="0.15">
      <c r="A98" s="230"/>
    </row>
    <row r="99" spans="1:1" x14ac:dyDescent="0.15">
      <c r="A99" s="230"/>
    </row>
    <row r="100" spans="1:1" x14ac:dyDescent="0.15">
      <c r="A100" s="230"/>
    </row>
    <row r="101" spans="1:1" x14ac:dyDescent="0.15">
      <c r="A101" s="230"/>
    </row>
    <row r="102" spans="1:1" x14ac:dyDescent="0.15">
      <c r="A102" s="230"/>
    </row>
    <row r="103" spans="1:1" x14ac:dyDescent="0.15">
      <c r="A103" s="230"/>
    </row>
    <row r="104" spans="1:1" x14ac:dyDescent="0.15">
      <c r="A104" s="230"/>
    </row>
    <row r="105" spans="1:1" x14ac:dyDescent="0.15">
      <c r="A105" s="230"/>
    </row>
    <row r="106" spans="1:1" x14ac:dyDescent="0.15">
      <c r="A106" s="230"/>
    </row>
    <row r="107" spans="1:1" x14ac:dyDescent="0.15">
      <c r="A107" s="230"/>
    </row>
    <row r="108" spans="1:1" x14ac:dyDescent="0.15">
      <c r="A108" s="230"/>
    </row>
    <row r="109" spans="1:1" x14ac:dyDescent="0.15">
      <c r="A109" s="230"/>
    </row>
    <row r="110" spans="1:1" x14ac:dyDescent="0.15">
      <c r="A110" s="230"/>
    </row>
    <row r="111" spans="1:1" x14ac:dyDescent="0.15">
      <c r="A111" s="230"/>
    </row>
    <row r="112" spans="1:1" x14ac:dyDescent="0.15">
      <c r="A112" s="230"/>
    </row>
    <row r="113" spans="1:1" x14ac:dyDescent="0.15">
      <c r="A113" s="230"/>
    </row>
    <row r="114" spans="1:1" x14ac:dyDescent="0.15">
      <c r="A114" s="230"/>
    </row>
    <row r="115" spans="1:1" x14ac:dyDescent="0.15">
      <c r="A115" s="230"/>
    </row>
    <row r="116" spans="1:1" x14ac:dyDescent="0.15">
      <c r="A116" s="230"/>
    </row>
    <row r="117" spans="1:1" x14ac:dyDescent="0.15">
      <c r="A117" s="230"/>
    </row>
    <row r="118" spans="1:1" x14ac:dyDescent="0.15">
      <c r="A118" s="230"/>
    </row>
    <row r="119" spans="1:1" x14ac:dyDescent="0.15">
      <c r="A119" s="230"/>
    </row>
    <row r="120" spans="1:1" x14ac:dyDescent="0.15">
      <c r="A120" s="230"/>
    </row>
    <row r="121" spans="1:1" x14ac:dyDescent="0.15">
      <c r="A121" s="230"/>
    </row>
    <row r="122" spans="1:1" x14ac:dyDescent="0.15">
      <c r="A122" s="230"/>
    </row>
    <row r="123" spans="1:1" x14ac:dyDescent="0.15">
      <c r="A123" s="230"/>
    </row>
    <row r="124" spans="1:1" x14ac:dyDescent="0.15">
      <c r="A124" s="230"/>
    </row>
    <row r="125" spans="1:1" x14ac:dyDescent="0.15">
      <c r="A125" s="230"/>
    </row>
    <row r="126" spans="1:1" x14ac:dyDescent="0.15">
      <c r="A126" s="230"/>
    </row>
    <row r="127" spans="1:1" x14ac:dyDescent="0.15">
      <c r="A127" s="230"/>
    </row>
    <row r="128" spans="1:1" x14ac:dyDescent="0.15">
      <c r="A128" s="230"/>
    </row>
    <row r="129" spans="1:1" x14ac:dyDescent="0.15">
      <c r="A129" s="230"/>
    </row>
    <row r="130" spans="1:1" x14ac:dyDescent="0.15">
      <c r="A130" s="230"/>
    </row>
    <row r="131" spans="1:1" x14ac:dyDescent="0.15">
      <c r="A131" s="230"/>
    </row>
    <row r="132" spans="1:1" x14ac:dyDescent="0.15">
      <c r="A132" s="230"/>
    </row>
    <row r="133" spans="1:1" x14ac:dyDescent="0.15">
      <c r="A133" s="230"/>
    </row>
    <row r="134" spans="1:1" x14ac:dyDescent="0.15">
      <c r="A134" s="230"/>
    </row>
    <row r="135" spans="1:1" x14ac:dyDescent="0.15">
      <c r="A135" s="230"/>
    </row>
    <row r="136" spans="1:1" x14ac:dyDescent="0.15">
      <c r="A136" s="230"/>
    </row>
    <row r="137" spans="1:1" x14ac:dyDescent="0.15">
      <c r="A137" s="230"/>
    </row>
    <row r="138" spans="1:1" x14ac:dyDescent="0.15">
      <c r="A138" s="230"/>
    </row>
    <row r="139" spans="1:1" x14ac:dyDescent="0.15">
      <c r="A139" s="230"/>
    </row>
    <row r="140" spans="1:1" x14ac:dyDescent="0.15">
      <c r="A140" s="230"/>
    </row>
    <row r="141" spans="1:1" x14ac:dyDescent="0.15">
      <c r="A141" s="230"/>
    </row>
    <row r="142" spans="1:1" x14ac:dyDescent="0.15">
      <c r="A142" s="230"/>
    </row>
    <row r="143" spans="1:1" x14ac:dyDescent="0.15">
      <c r="A143" s="230"/>
    </row>
    <row r="144" spans="1:1" x14ac:dyDescent="0.15">
      <c r="A144" s="230"/>
    </row>
    <row r="145" spans="1:1" x14ac:dyDescent="0.15">
      <c r="A145" s="230"/>
    </row>
    <row r="146" spans="1:1" x14ac:dyDescent="0.15">
      <c r="A146" s="230"/>
    </row>
    <row r="147" spans="1:1" x14ac:dyDescent="0.15">
      <c r="A147" s="230"/>
    </row>
    <row r="148" spans="1:1" x14ac:dyDescent="0.15">
      <c r="A148" s="230"/>
    </row>
    <row r="149" spans="1:1" x14ac:dyDescent="0.15">
      <c r="A149" s="230"/>
    </row>
    <row r="150" spans="1:1" x14ac:dyDescent="0.15">
      <c r="A150" s="230"/>
    </row>
    <row r="151" spans="1:1" x14ac:dyDescent="0.15">
      <c r="A151" s="230"/>
    </row>
    <row r="152" spans="1:1" x14ac:dyDescent="0.15">
      <c r="A152" s="230"/>
    </row>
    <row r="153" spans="1:1" x14ac:dyDescent="0.15">
      <c r="A153" s="230"/>
    </row>
    <row r="154" spans="1:1" x14ac:dyDescent="0.15">
      <c r="A154" s="230"/>
    </row>
    <row r="155" spans="1:1" x14ac:dyDescent="0.15">
      <c r="A155" s="230"/>
    </row>
    <row r="156" spans="1:1" x14ac:dyDescent="0.15">
      <c r="A156" s="230"/>
    </row>
    <row r="157" spans="1:1" x14ac:dyDescent="0.15">
      <c r="A157" s="230"/>
    </row>
    <row r="158" spans="1:1" x14ac:dyDescent="0.15">
      <c r="A158" s="230"/>
    </row>
    <row r="159" spans="1:1" x14ac:dyDescent="0.15">
      <c r="A159" s="230"/>
    </row>
    <row r="160" spans="1:1" x14ac:dyDescent="0.15">
      <c r="A160" s="230"/>
    </row>
    <row r="161" spans="1:1" x14ac:dyDescent="0.15">
      <c r="A161" s="230"/>
    </row>
    <row r="162" spans="1:1" x14ac:dyDescent="0.15">
      <c r="A162" s="230"/>
    </row>
    <row r="163" spans="1:1" x14ac:dyDescent="0.15">
      <c r="A163" s="230"/>
    </row>
    <row r="164" spans="1:1" x14ac:dyDescent="0.15">
      <c r="A164" s="230"/>
    </row>
    <row r="165" spans="1:1" x14ac:dyDescent="0.15">
      <c r="A165" s="230"/>
    </row>
    <row r="166" spans="1:1" x14ac:dyDescent="0.15">
      <c r="A166" s="230"/>
    </row>
    <row r="167" spans="1:1" x14ac:dyDescent="0.15">
      <c r="A167" s="230"/>
    </row>
    <row r="168" spans="1:1" x14ac:dyDescent="0.15">
      <c r="A168" s="230"/>
    </row>
    <row r="169" spans="1:1" x14ac:dyDescent="0.15">
      <c r="A169" s="230"/>
    </row>
    <row r="170" spans="1:1" x14ac:dyDescent="0.15">
      <c r="A170" s="230"/>
    </row>
    <row r="171" spans="1:1" x14ac:dyDescent="0.15">
      <c r="A171" s="230"/>
    </row>
    <row r="172" spans="1:1" x14ac:dyDescent="0.15">
      <c r="A172" s="230"/>
    </row>
    <row r="173" spans="1:1" x14ac:dyDescent="0.15">
      <c r="A173" s="230"/>
    </row>
    <row r="174" spans="1:1" x14ac:dyDescent="0.15">
      <c r="A174" s="230"/>
    </row>
    <row r="175" spans="1:1" x14ac:dyDescent="0.15">
      <c r="A175" s="230"/>
    </row>
    <row r="176" spans="1:1" x14ac:dyDescent="0.15">
      <c r="A176" s="230"/>
    </row>
    <row r="177" spans="1:1" x14ac:dyDescent="0.15">
      <c r="A177" s="230"/>
    </row>
    <row r="178" spans="1:1" x14ac:dyDescent="0.15">
      <c r="A178" s="230"/>
    </row>
    <row r="179" spans="1:1" x14ac:dyDescent="0.15">
      <c r="A179" s="230"/>
    </row>
    <row r="180" spans="1:1" x14ac:dyDescent="0.15">
      <c r="A180" s="230"/>
    </row>
    <row r="181" spans="1:1" x14ac:dyDescent="0.15">
      <c r="A181" s="230"/>
    </row>
    <row r="182" spans="1:1" x14ac:dyDescent="0.15">
      <c r="A182" s="230"/>
    </row>
    <row r="183" spans="1:1" x14ac:dyDescent="0.15">
      <c r="A183" s="230"/>
    </row>
    <row r="184" spans="1:1" x14ac:dyDescent="0.15">
      <c r="A184" s="230"/>
    </row>
    <row r="185" spans="1:1" x14ac:dyDescent="0.15">
      <c r="A185" s="230"/>
    </row>
    <row r="186" spans="1:1" x14ac:dyDescent="0.15">
      <c r="A186" s="230"/>
    </row>
    <row r="187" spans="1:1" x14ac:dyDescent="0.15">
      <c r="A187" s="230"/>
    </row>
    <row r="188" spans="1:1" x14ac:dyDescent="0.15">
      <c r="A188" s="230"/>
    </row>
    <row r="189" spans="1:1" x14ac:dyDescent="0.15">
      <c r="A189" s="230"/>
    </row>
    <row r="190" spans="1:1" x14ac:dyDescent="0.15">
      <c r="A190" s="230"/>
    </row>
    <row r="191" spans="1:1" x14ac:dyDescent="0.15">
      <c r="A191" s="230"/>
    </row>
    <row r="192" spans="1:1" x14ac:dyDescent="0.15">
      <c r="A192" s="230"/>
    </row>
    <row r="193" spans="1:1" x14ac:dyDescent="0.15">
      <c r="A193" s="230"/>
    </row>
    <row r="194" spans="1:1" x14ac:dyDescent="0.15">
      <c r="A194" s="230"/>
    </row>
    <row r="195" spans="1:1" x14ac:dyDescent="0.15">
      <c r="A195" s="230"/>
    </row>
    <row r="196" spans="1:1" x14ac:dyDescent="0.15">
      <c r="A196" s="230"/>
    </row>
    <row r="197" spans="1:1" x14ac:dyDescent="0.15">
      <c r="A197" s="230"/>
    </row>
    <row r="198" spans="1:1" x14ac:dyDescent="0.15">
      <c r="A198" s="230"/>
    </row>
    <row r="199" spans="1:1" x14ac:dyDescent="0.15">
      <c r="A199" s="230"/>
    </row>
    <row r="200" spans="1:1" x14ac:dyDescent="0.15">
      <c r="A200" s="230"/>
    </row>
    <row r="201" spans="1:1" x14ac:dyDescent="0.15">
      <c r="A201" s="230"/>
    </row>
    <row r="202" spans="1:1" x14ac:dyDescent="0.15">
      <c r="A202" s="230"/>
    </row>
    <row r="203" spans="1:1" x14ac:dyDescent="0.15">
      <c r="A203" s="230"/>
    </row>
    <row r="204" spans="1:1" x14ac:dyDescent="0.15">
      <c r="A204" s="230"/>
    </row>
    <row r="205" spans="1:1" x14ac:dyDescent="0.15">
      <c r="A205" s="230"/>
    </row>
    <row r="206" spans="1:1" x14ac:dyDescent="0.15">
      <c r="A206" s="230"/>
    </row>
    <row r="207" spans="1:1" x14ac:dyDescent="0.15">
      <c r="A207" s="230"/>
    </row>
    <row r="208" spans="1:1" x14ac:dyDescent="0.15">
      <c r="A208" s="230"/>
    </row>
    <row r="209" spans="1:1" x14ac:dyDescent="0.15">
      <c r="A209" s="230"/>
    </row>
    <row r="210" spans="1:1" x14ac:dyDescent="0.15">
      <c r="A210" s="230"/>
    </row>
    <row r="211" spans="1:1" x14ac:dyDescent="0.15">
      <c r="A211" s="230"/>
    </row>
    <row r="212" spans="1:1" x14ac:dyDescent="0.15">
      <c r="A212" s="230"/>
    </row>
    <row r="213" spans="1:1" x14ac:dyDescent="0.15">
      <c r="A213" s="230"/>
    </row>
    <row r="214" spans="1:1" x14ac:dyDescent="0.15">
      <c r="A214" s="230"/>
    </row>
    <row r="215" spans="1:1" x14ac:dyDescent="0.15">
      <c r="A215" s="230"/>
    </row>
    <row r="216" spans="1:1" x14ac:dyDescent="0.15">
      <c r="A216" s="230"/>
    </row>
    <row r="217" spans="1:1" x14ac:dyDescent="0.15">
      <c r="A217" s="230"/>
    </row>
    <row r="218" spans="1:1" x14ac:dyDescent="0.15">
      <c r="A218" s="230"/>
    </row>
    <row r="219" spans="1:1" x14ac:dyDescent="0.15">
      <c r="A219" s="230"/>
    </row>
    <row r="220" spans="1:1" x14ac:dyDescent="0.15">
      <c r="A220" s="230"/>
    </row>
    <row r="221" spans="1:1" x14ac:dyDescent="0.15">
      <c r="A221" s="230"/>
    </row>
    <row r="222" spans="1:1" x14ac:dyDescent="0.15">
      <c r="A222" s="230"/>
    </row>
    <row r="223" spans="1:1" x14ac:dyDescent="0.15">
      <c r="A223" s="230"/>
    </row>
    <row r="224" spans="1:1" x14ac:dyDescent="0.15">
      <c r="A224" s="230"/>
    </row>
    <row r="225" spans="1:1" x14ac:dyDescent="0.15">
      <c r="A225" s="230"/>
    </row>
    <row r="226" spans="1:1" x14ac:dyDescent="0.15">
      <c r="A226" s="230"/>
    </row>
    <row r="227" spans="1:1" x14ac:dyDescent="0.15">
      <c r="A227" s="230"/>
    </row>
    <row r="228" spans="1:1" x14ac:dyDescent="0.15">
      <c r="A228" s="230"/>
    </row>
    <row r="229" spans="1:1" x14ac:dyDescent="0.15">
      <c r="A229" s="230"/>
    </row>
    <row r="230" spans="1:1" x14ac:dyDescent="0.15">
      <c r="A230" s="230"/>
    </row>
    <row r="231" spans="1:1" x14ac:dyDescent="0.15">
      <c r="A231" s="230"/>
    </row>
    <row r="232" spans="1:1" x14ac:dyDescent="0.15">
      <c r="A232" s="230"/>
    </row>
    <row r="233" spans="1:1" x14ac:dyDescent="0.15">
      <c r="A233" s="230"/>
    </row>
    <row r="234" spans="1:1" x14ac:dyDescent="0.15">
      <c r="A234" s="230"/>
    </row>
    <row r="235" spans="1:1" x14ac:dyDescent="0.15">
      <c r="A235" s="230"/>
    </row>
    <row r="236" spans="1:1" x14ac:dyDescent="0.15">
      <c r="A236" s="230"/>
    </row>
    <row r="237" spans="1:1" x14ac:dyDescent="0.15">
      <c r="A237" s="230"/>
    </row>
    <row r="238" spans="1:1" x14ac:dyDescent="0.15">
      <c r="A238" s="230"/>
    </row>
    <row r="239" spans="1:1" x14ac:dyDescent="0.15">
      <c r="A239" s="230"/>
    </row>
    <row r="240" spans="1:1" x14ac:dyDescent="0.15">
      <c r="A240" s="230"/>
    </row>
    <row r="241" spans="1:1" x14ac:dyDescent="0.15">
      <c r="A241" s="230"/>
    </row>
    <row r="242" spans="1:1" x14ac:dyDescent="0.15">
      <c r="A242" s="230"/>
    </row>
    <row r="243" spans="1:1" x14ac:dyDescent="0.15">
      <c r="A243" s="230"/>
    </row>
    <row r="244" spans="1:1" x14ac:dyDescent="0.15">
      <c r="A244" s="230"/>
    </row>
    <row r="245" spans="1:1" x14ac:dyDescent="0.15">
      <c r="A245" s="230"/>
    </row>
    <row r="246" spans="1:1" x14ac:dyDescent="0.15">
      <c r="A246" s="230"/>
    </row>
    <row r="247" spans="1:1" x14ac:dyDescent="0.15">
      <c r="A247" s="230"/>
    </row>
    <row r="248" spans="1:1" x14ac:dyDescent="0.15">
      <c r="A248" s="230"/>
    </row>
    <row r="249" spans="1:1" x14ac:dyDescent="0.15">
      <c r="A249" s="230"/>
    </row>
    <row r="250" spans="1:1" x14ac:dyDescent="0.15">
      <c r="A250" s="230"/>
    </row>
    <row r="251" spans="1:1" x14ac:dyDescent="0.15">
      <c r="A251" s="230"/>
    </row>
    <row r="252" spans="1:1" x14ac:dyDescent="0.15">
      <c r="A252" s="230"/>
    </row>
    <row r="253" spans="1:1" x14ac:dyDescent="0.15">
      <c r="A253" s="230"/>
    </row>
    <row r="254" spans="1:1" x14ac:dyDescent="0.15">
      <c r="A254" s="230"/>
    </row>
    <row r="255" spans="1:1" x14ac:dyDescent="0.15">
      <c r="A255" s="230"/>
    </row>
    <row r="256" spans="1:1" x14ac:dyDescent="0.15">
      <c r="A256" s="230"/>
    </row>
    <row r="257" spans="1:1" x14ac:dyDescent="0.15">
      <c r="A257" s="230"/>
    </row>
    <row r="258" spans="1:1" x14ac:dyDescent="0.15">
      <c r="A258" s="230"/>
    </row>
    <row r="259" spans="1:1" x14ac:dyDescent="0.15">
      <c r="A259" s="230"/>
    </row>
    <row r="260" spans="1:1" x14ac:dyDescent="0.15">
      <c r="A260" s="230"/>
    </row>
    <row r="261" spans="1:1" x14ac:dyDescent="0.15">
      <c r="A261" s="230"/>
    </row>
    <row r="262" spans="1:1" x14ac:dyDescent="0.15">
      <c r="A262" s="230"/>
    </row>
    <row r="263" spans="1:1" x14ac:dyDescent="0.15">
      <c r="A263" s="230"/>
    </row>
    <row r="264" spans="1:1" x14ac:dyDescent="0.15">
      <c r="A264" s="230"/>
    </row>
    <row r="265" spans="1:1" x14ac:dyDescent="0.15">
      <c r="A265" s="230"/>
    </row>
    <row r="266" spans="1:1" x14ac:dyDescent="0.15">
      <c r="A266" s="230"/>
    </row>
    <row r="267" spans="1:1" x14ac:dyDescent="0.15">
      <c r="A267" s="230"/>
    </row>
    <row r="268" spans="1:1" x14ac:dyDescent="0.15">
      <c r="A268" s="230"/>
    </row>
    <row r="269" spans="1:1" x14ac:dyDescent="0.15">
      <c r="A269" s="230"/>
    </row>
    <row r="270" spans="1:1" x14ac:dyDescent="0.15">
      <c r="A270" s="230"/>
    </row>
    <row r="271" spans="1:1" x14ac:dyDescent="0.15">
      <c r="A271" s="230"/>
    </row>
    <row r="272" spans="1:1" x14ac:dyDescent="0.15">
      <c r="A272" s="230"/>
    </row>
    <row r="273" spans="1:1" x14ac:dyDescent="0.15">
      <c r="A273" s="230"/>
    </row>
    <row r="274" spans="1:1" x14ac:dyDescent="0.15">
      <c r="A274" s="230"/>
    </row>
    <row r="275" spans="1:1" x14ac:dyDescent="0.15">
      <c r="A275" s="230"/>
    </row>
    <row r="276" spans="1:1" x14ac:dyDescent="0.15">
      <c r="A276" s="230"/>
    </row>
    <row r="277" spans="1:1" x14ac:dyDescent="0.15">
      <c r="A277" s="230"/>
    </row>
    <row r="278" spans="1:1" x14ac:dyDescent="0.15">
      <c r="A278" s="230"/>
    </row>
    <row r="279" spans="1:1" x14ac:dyDescent="0.15">
      <c r="A279" s="230"/>
    </row>
    <row r="280" spans="1:1" x14ac:dyDescent="0.15">
      <c r="A280" s="230"/>
    </row>
    <row r="281" spans="1:1" x14ac:dyDescent="0.15">
      <c r="A281" s="230"/>
    </row>
    <row r="282" spans="1:1" x14ac:dyDescent="0.15">
      <c r="A282" s="230"/>
    </row>
    <row r="283" spans="1:1" x14ac:dyDescent="0.15">
      <c r="A283" s="230"/>
    </row>
    <row r="284" spans="1:1" x14ac:dyDescent="0.15">
      <c r="A284" s="230"/>
    </row>
    <row r="285" spans="1:1" x14ac:dyDescent="0.15">
      <c r="A285" s="230"/>
    </row>
    <row r="286" spans="1:1" x14ac:dyDescent="0.15">
      <c r="A286" s="230"/>
    </row>
    <row r="287" spans="1:1" x14ac:dyDescent="0.15">
      <c r="A287" s="230"/>
    </row>
    <row r="288" spans="1:1" x14ac:dyDescent="0.15">
      <c r="A288" s="230"/>
    </row>
    <row r="289" spans="1:1" x14ac:dyDescent="0.15">
      <c r="A289" s="230"/>
    </row>
    <row r="290" spans="1:1" x14ac:dyDescent="0.15">
      <c r="A290" s="230"/>
    </row>
    <row r="291" spans="1:1" x14ac:dyDescent="0.15">
      <c r="A291" s="230"/>
    </row>
    <row r="292" spans="1:1" x14ac:dyDescent="0.15">
      <c r="A292" s="230"/>
    </row>
    <row r="293" spans="1:1" x14ac:dyDescent="0.15">
      <c r="A293" s="230"/>
    </row>
    <row r="294" spans="1:1" x14ac:dyDescent="0.15">
      <c r="A294" s="230"/>
    </row>
    <row r="295" spans="1:1" x14ac:dyDescent="0.15">
      <c r="A295" s="230"/>
    </row>
    <row r="296" spans="1:1" x14ac:dyDescent="0.15">
      <c r="A296" s="230"/>
    </row>
    <row r="297" spans="1:1" x14ac:dyDescent="0.15">
      <c r="A297" s="230"/>
    </row>
    <row r="298" spans="1:1" x14ac:dyDescent="0.15">
      <c r="A298" s="230"/>
    </row>
    <row r="299" spans="1:1" x14ac:dyDescent="0.15">
      <c r="A299" s="230"/>
    </row>
    <row r="300" spans="1:1" x14ac:dyDescent="0.15">
      <c r="A300" s="230"/>
    </row>
    <row r="301" spans="1:1" x14ac:dyDescent="0.15">
      <c r="A301" s="230"/>
    </row>
    <row r="302" spans="1:1" x14ac:dyDescent="0.15">
      <c r="A302" s="230"/>
    </row>
    <row r="303" spans="1:1" x14ac:dyDescent="0.15">
      <c r="A303" s="230"/>
    </row>
    <row r="304" spans="1:1" x14ac:dyDescent="0.15">
      <c r="A304" s="230"/>
    </row>
    <row r="305" spans="1:1" x14ac:dyDescent="0.15">
      <c r="A305" s="230"/>
    </row>
    <row r="306" spans="1:1" x14ac:dyDescent="0.15">
      <c r="A306" s="230"/>
    </row>
    <row r="307" spans="1:1" x14ac:dyDescent="0.15">
      <c r="A307" s="230"/>
    </row>
    <row r="308" spans="1:1" x14ac:dyDescent="0.15">
      <c r="A308" s="230"/>
    </row>
    <row r="309" spans="1:1" x14ac:dyDescent="0.15">
      <c r="A309" s="230"/>
    </row>
    <row r="310" spans="1:1" x14ac:dyDescent="0.15">
      <c r="A310" s="230"/>
    </row>
    <row r="311" spans="1:1" x14ac:dyDescent="0.15">
      <c r="A311" s="230"/>
    </row>
    <row r="312" spans="1:1" x14ac:dyDescent="0.15">
      <c r="A312" s="230"/>
    </row>
    <row r="313" spans="1:1" x14ac:dyDescent="0.15">
      <c r="A313" s="230"/>
    </row>
    <row r="314" spans="1:1" x14ac:dyDescent="0.15">
      <c r="A314" s="230"/>
    </row>
    <row r="315" spans="1:1" x14ac:dyDescent="0.15">
      <c r="A315" s="230"/>
    </row>
    <row r="316" spans="1:1" x14ac:dyDescent="0.15">
      <c r="A316" s="230"/>
    </row>
    <row r="317" spans="1:1" x14ac:dyDescent="0.15">
      <c r="A317" s="230"/>
    </row>
    <row r="318" spans="1:1" x14ac:dyDescent="0.15">
      <c r="A318" s="230"/>
    </row>
    <row r="319" spans="1:1" x14ac:dyDescent="0.15">
      <c r="A319" s="230"/>
    </row>
    <row r="320" spans="1:1" x14ac:dyDescent="0.15">
      <c r="A320" s="230"/>
    </row>
    <row r="321" spans="1:1" x14ac:dyDescent="0.15">
      <c r="A321" s="230"/>
    </row>
    <row r="322" spans="1:1" x14ac:dyDescent="0.15">
      <c r="A322" s="230"/>
    </row>
    <row r="323" spans="1:1" x14ac:dyDescent="0.15">
      <c r="A323" s="230"/>
    </row>
    <row r="324" spans="1:1" x14ac:dyDescent="0.15">
      <c r="A324" s="230"/>
    </row>
    <row r="325" spans="1:1" x14ac:dyDescent="0.15">
      <c r="A325" s="230"/>
    </row>
    <row r="326" spans="1:1" x14ac:dyDescent="0.15">
      <c r="A326" s="230"/>
    </row>
    <row r="327" spans="1:1" x14ac:dyDescent="0.15">
      <c r="A327" s="230"/>
    </row>
    <row r="328" spans="1:1" x14ac:dyDescent="0.15">
      <c r="A328" s="230"/>
    </row>
    <row r="329" spans="1:1" x14ac:dyDescent="0.15">
      <c r="A329" s="230"/>
    </row>
    <row r="330" spans="1:1" x14ac:dyDescent="0.15">
      <c r="A330" s="230"/>
    </row>
    <row r="331" spans="1:1" x14ac:dyDescent="0.15">
      <c r="A331" s="230"/>
    </row>
    <row r="332" spans="1:1" x14ac:dyDescent="0.15">
      <c r="A332" s="230"/>
    </row>
    <row r="333" spans="1:1" x14ac:dyDescent="0.15">
      <c r="A333" s="230"/>
    </row>
    <row r="334" spans="1:1" x14ac:dyDescent="0.15">
      <c r="A334" s="230"/>
    </row>
    <row r="335" spans="1:1" x14ac:dyDescent="0.15">
      <c r="A335" s="230"/>
    </row>
    <row r="336" spans="1:1" x14ac:dyDescent="0.15">
      <c r="A336" s="230"/>
    </row>
    <row r="337" spans="1:1" x14ac:dyDescent="0.15">
      <c r="A337" s="230"/>
    </row>
    <row r="338" spans="1:1" x14ac:dyDescent="0.15">
      <c r="A338" s="230"/>
    </row>
    <row r="339" spans="1:1" x14ac:dyDescent="0.15">
      <c r="A339" s="230"/>
    </row>
    <row r="340" spans="1:1" x14ac:dyDescent="0.15">
      <c r="A340" s="230"/>
    </row>
    <row r="341" spans="1:1" x14ac:dyDescent="0.15">
      <c r="A341" s="230"/>
    </row>
    <row r="342" spans="1:1" x14ac:dyDescent="0.15">
      <c r="A342" s="230"/>
    </row>
    <row r="343" spans="1:1" x14ac:dyDescent="0.15">
      <c r="A343" s="230"/>
    </row>
    <row r="344" spans="1:1" x14ac:dyDescent="0.15">
      <c r="A344" s="230"/>
    </row>
    <row r="345" spans="1:1" x14ac:dyDescent="0.15">
      <c r="A345" s="230"/>
    </row>
    <row r="346" spans="1:1" x14ac:dyDescent="0.15">
      <c r="A346" s="230"/>
    </row>
    <row r="347" spans="1:1" x14ac:dyDescent="0.15">
      <c r="A347" s="230"/>
    </row>
    <row r="348" spans="1:1" x14ac:dyDescent="0.15">
      <c r="A348" s="230"/>
    </row>
    <row r="349" spans="1:1" x14ac:dyDescent="0.15">
      <c r="A349" s="230"/>
    </row>
    <row r="350" spans="1:1" x14ac:dyDescent="0.15">
      <c r="A350" s="230"/>
    </row>
    <row r="351" spans="1:1" x14ac:dyDescent="0.15">
      <c r="A351" s="230"/>
    </row>
    <row r="352" spans="1:1" x14ac:dyDescent="0.15">
      <c r="A352" s="230"/>
    </row>
    <row r="353" spans="1:1" x14ac:dyDescent="0.15">
      <c r="A353" s="230"/>
    </row>
    <row r="354" spans="1:1" x14ac:dyDescent="0.15">
      <c r="A354" s="230"/>
    </row>
    <row r="355" spans="1:1" x14ac:dyDescent="0.15">
      <c r="A355" s="230"/>
    </row>
    <row r="356" spans="1:1" x14ac:dyDescent="0.15">
      <c r="A356" s="230"/>
    </row>
    <row r="357" spans="1:1" x14ac:dyDescent="0.15">
      <c r="A357" s="230"/>
    </row>
    <row r="358" spans="1:1" x14ac:dyDescent="0.15">
      <c r="A358" s="230"/>
    </row>
    <row r="359" spans="1:1" x14ac:dyDescent="0.15">
      <c r="A359" s="230"/>
    </row>
    <row r="360" spans="1:1" x14ac:dyDescent="0.15">
      <c r="A360" s="230"/>
    </row>
    <row r="361" spans="1:1" x14ac:dyDescent="0.15">
      <c r="A361" s="230"/>
    </row>
    <row r="362" spans="1:1" x14ac:dyDescent="0.15">
      <c r="A362" s="230"/>
    </row>
    <row r="363" spans="1:1" x14ac:dyDescent="0.15">
      <c r="A363" s="230"/>
    </row>
    <row r="364" spans="1:1" x14ac:dyDescent="0.15">
      <c r="A364" s="230"/>
    </row>
    <row r="365" spans="1:1" x14ac:dyDescent="0.15">
      <c r="A365" s="230"/>
    </row>
    <row r="366" spans="1:1" x14ac:dyDescent="0.15">
      <c r="A366" s="230"/>
    </row>
    <row r="367" spans="1:1" x14ac:dyDescent="0.15">
      <c r="A367" s="230"/>
    </row>
    <row r="368" spans="1:1" x14ac:dyDescent="0.15">
      <c r="A368" s="230"/>
    </row>
    <row r="369" spans="1:1" x14ac:dyDescent="0.15">
      <c r="A369" s="230"/>
    </row>
    <row r="370" spans="1:1" x14ac:dyDescent="0.15">
      <c r="A370" s="230"/>
    </row>
    <row r="371" spans="1:1" x14ac:dyDescent="0.15">
      <c r="A371" s="230"/>
    </row>
    <row r="372" spans="1:1" x14ac:dyDescent="0.15">
      <c r="A372" s="230"/>
    </row>
    <row r="373" spans="1:1" x14ac:dyDescent="0.15">
      <c r="A373" s="230"/>
    </row>
    <row r="374" spans="1:1" x14ac:dyDescent="0.15">
      <c r="A374" s="230"/>
    </row>
    <row r="375" spans="1:1" x14ac:dyDescent="0.15">
      <c r="A375" s="230"/>
    </row>
    <row r="376" spans="1:1" x14ac:dyDescent="0.15">
      <c r="A376" s="230"/>
    </row>
    <row r="377" spans="1:1" x14ac:dyDescent="0.15">
      <c r="A377" s="230"/>
    </row>
    <row r="378" spans="1:1" x14ac:dyDescent="0.15">
      <c r="A378" s="230"/>
    </row>
    <row r="379" spans="1:1" x14ac:dyDescent="0.15">
      <c r="A379" s="230"/>
    </row>
    <row r="380" spans="1:1" x14ac:dyDescent="0.15">
      <c r="A380" s="230"/>
    </row>
    <row r="381" spans="1:1" x14ac:dyDescent="0.15">
      <c r="A381" s="230"/>
    </row>
    <row r="382" spans="1:1" x14ac:dyDescent="0.15">
      <c r="A382" s="230"/>
    </row>
    <row r="383" spans="1:1" x14ac:dyDescent="0.15">
      <c r="A383" s="230"/>
    </row>
    <row r="384" spans="1:1" x14ac:dyDescent="0.15">
      <c r="A384" s="230"/>
    </row>
    <row r="385" spans="1:1" x14ac:dyDescent="0.15">
      <c r="A385" s="230"/>
    </row>
    <row r="386" spans="1:1" x14ac:dyDescent="0.15">
      <c r="A386" s="230"/>
    </row>
    <row r="387" spans="1:1" x14ac:dyDescent="0.15">
      <c r="A387" s="230"/>
    </row>
    <row r="388" spans="1:1" x14ac:dyDescent="0.15">
      <c r="A388" s="230"/>
    </row>
    <row r="389" spans="1:1" x14ac:dyDescent="0.15">
      <c r="A389" s="230"/>
    </row>
    <row r="390" spans="1:1" x14ac:dyDescent="0.15">
      <c r="A390" s="230"/>
    </row>
    <row r="391" spans="1:1" x14ac:dyDescent="0.15">
      <c r="A391" s="230"/>
    </row>
    <row r="392" spans="1:1" x14ac:dyDescent="0.15">
      <c r="A392" s="230"/>
    </row>
    <row r="393" spans="1:1" x14ac:dyDescent="0.15">
      <c r="A393" s="230"/>
    </row>
    <row r="394" spans="1:1" x14ac:dyDescent="0.15">
      <c r="A394" s="230"/>
    </row>
    <row r="395" spans="1:1" x14ac:dyDescent="0.15">
      <c r="A395" s="230"/>
    </row>
    <row r="396" spans="1:1" x14ac:dyDescent="0.15">
      <c r="A396" s="230"/>
    </row>
    <row r="397" spans="1:1" x14ac:dyDescent="0.15">
      <c r="A397" s="230"/>
    </row>
    <row r="398" spans="1:1" x14ac:dyDescent="0.15">
      <c r="A398" s="230"/>
    </row>
    <row r="399" spans="1:1" x14ac:dyDescent="0.15">
      <c r="A399" s="230"/>
    </row>
    <row r="400" spans="1:1" x14ac:dyDescent="0.15">
      <c r="A400" s="230"/>
    </row>
    <row r="401" spans="1:1" x14ac:dyDescent="0.15">
      <c r="A401" s="230"/>
    </row>
    <row r="402" spans="1:1" x14ac:dyDescent="0.15">
      <c r="A402" s="230"/>
    </row>
    <row r="403" spans="1:1" x14ac:dyDescent="0.15">
      <c r="A403" s="230"/>
    </row>
    <row r="404" spans="1:1" x14ac:dyDescent="0.15">
      <c r="A404" s="230"/>
    </row>
    <row r="405" spans="1:1" x14ac:dyDescent="0.15">
      <c r="A405" s="230"/>
    </row>
    <row r="406" spans="1:1" x14ac:dyDescent="0.15">
      <c r="A406" s="230"/>
    </row>
    <row r="407" spans="1:1" x14ac:dyDescent="0.15">
      <c r="A407" s="230"/>
    </row>
    <row r="408" spans="1:1" x14ac:dyDescent="0.15">
      <c r="A408" s="230"/>
    </row>
    <row r="409" spans="1:1" x14ac:dyDescent="0.15">
      <c r="A409" s="230"/>
    </row>
    <row r="410" spans="1:1" x14ac:dyDescent="0.15">
      <c r="A410" s="230"/>
    </row>
    <row r="411" spans="1:1" x14ac:dyDescent="0.15">
      <c r="A411" s="230"/>
    </row>
    <row r="412" spans="1:1" x14ac:dyDescent="0.15">
      <c r="A412" s="230"/>
    </row>
    <row r="413" spans="1:1" x14ac:dyDescent="0.15">
      <c r="A413" s="230"/>
    </row>
    <row r="414" spans="1:1" x14ac:dyDescent="0.15">
      <c r="A414" s="230"/>
    </row>
    <row r="415" spans="1:1" x14ac:dyDescent="0.15">
      <c r="A415" s="230"/>
    </row>
    <row r="416" spans="1:1" x14ac:dyDescent="0.15">
      <c r="A416" s="230"/>
    </row>
    <row r="417" spans="1:1" x14ac:dyDescent="0.15">
      <c r="A417" s="230"/>
    </row>
    <row r="418" spans="1:1" x14ac:dyDescent="0.15">
      <c r="A418" s="230"/>
    </row>
    <row r="419" spans="1:1" x14ac:dyDescent="0.15">
      <c r="A419" s="230"/>
    </row>
    <row r="420" spans="1:1" x14ac:dyDescent="0.15">
      <c r="A420" s="230"/>
    </row>
    <row r="421" spans="1:1" x14ac:dyDescent="0.15">
      <c r="A421" s="230"/>
    </row>
    <row r="422" spans="1:1" x14ac:dyDescent="0.15">
      <c r="A422" s="230"/>
    </row>
    <row r="423" spans="1:1" x14ac:dyDescent="0.15">
      <c r="A423" s="230"/>
    </row>
  </sheetData>
  <sheetProtection password="CD86" sheet="1" objects="1" scenarios="1" selectLockedCells="1" selectUnlockedCells="1"/>
  <phoneticPr fontId="42" type="noConversion"/>
  <dataValidations count="1">
    <dataValidation type="list" allowBlank="1" showInputMessage="1" showErrorMessage="1" sqref="A34:A45 A48:A51">
      <formula1>End</formula1>
    </dataValidation>
  </dataValidations>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2C9FF12C976E4982C575B26863B165" ma:contentTypeVersion="8" ma:contentTypeDescription="Create a new document." ma:contentTypeScope="" ma:versionID="e358d0087dd74b3017f0f412c100c2f2">
  <xsd:schema xmlns:xsd="http://www.w3.org/2001/XMLSchema" xmlns:xs="http://www.w3.org/2001/XMLSchema" xmlns:p="http://schemas.microsoft.com/office/2006/metadata/properties" xmlns:ns2="4847d399-e7e1-423f-8134-ca0820a3a5fa" targetNamespace="http://schemas.microsoft.com/office/2006/metadata/properties" ma:root="true" ma:fieldsID="537f4bc30035959e98fe7bd330ced897" ns2:_="">
    <xsd:import namespace="4847d399-e7e1-423f-8134-ca0820a3a5f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47d399-e7e1-423f-8134-ca0820a3a5f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DB9206-2EAB-4045-A937-87772C387C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47d399-e7e1-423f-8134-ca0820a3a5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5A4C30-073C-44B3-A983-1BEE71D6AFD7}">
  <ds:schemaRefs>
    <ds:schemaRef ds:uri="http://schemas.microsoft.com/sharepoint/v3/contenttype/forms"/>
  </ds:schemaRefs>
</ds:datastoreItem>
</file>

<file path=customXml/itemProps3.xml><?xml version="1.0" encoding="utf-8"?>
<ds:datastoreItem xmlns:ds="http://schemas.openxmlformats.org/officeDocument/2006/customXml" ds:itemID="{C3FE56C4-5BC8-4997-BC83-14496CF1CD0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Checklist</vt:lpstr>
      <vt:lpstr>Acronyms</vt:lpstr>
      <vt:lpstr>1-7</vt:lpstr>
      <vt:lpstr>Summary</vt:lpstr>
      <vt:lpstr>Drop Down Menu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RBaker</dc:creator>
  <cp:lastModifiedBy>Microsoft Office User</cp:lastModifiedBy>
  <cp:lastPrinted>2015-10-30T00:51:29Z</cp:lastPrinted>
  <dcterms:created xsi:type="dcterms:W3CDTF">2004-08-10T03:38:42Z</dcterms:created>
  <dcterms:modified xsi:type="dcterms:W3CDTF">2018-11-12T15:27:29Z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0x010100AF2C9FF12C976E4982C575B26863B165</vt:lpwstr>
  </property>
  <property fmtid="{D5CDD505-2E9C-101B-9397-08002B2CF9AE}" pid="3" name="Order">
    <vt:r8>4627400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ies>
</file>