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65521" windowWidth="6285" windowHeight="11370" tabRatio="808" activeTab="0"/>
  </bookViews>
  <sheets>
    <sheet name="Survey" sheetId="1" r:id="rId1"/>
  </sheets>
  <definedNames>
    <definedName name="Default__HospitalList" localSheetId="0" hidden="1">'Survey'!#REF!</definedName>
    <definedName name="FFP">#REF!</definedName>
    <definedName name="Hospital_Name">'Survey'!$O$82:$X$90</definedName>
    <definedName name="_xlnm.Print_Area" localSheetId="0">'Survey'!$A$1:$H$51</definedName>
    <definedName name="Query_from_HCF_DW" localSheetId="0">'Survey'!$O$82:$X$90</definedName>
  </definedNames>
  <calcPr fullCalcOnLoad="1"/>
</workbook>
</file>

<file path=xl/comments1.xml><?xml version="1.0" encoding="utf-8"?>
<comments xmlns="http://schemas.openxmlformats.org/spreadsheetml/2006/main">
  <authors>
    <author>Steven Jones</author>
  </authors>
  <commentList>
    <comment ref="H9" authorId="0">
      <text>
        <r>
          <rPr>
            <b/>
            <sz val="9"/>
            <rFont val="Tahoma"/>
            <family val="2"/>
          </rPr>
          <t>Date format
MM/DD/YYYY</t>
        </r>
      </text>
    </comment>
    <comment ref="H10" authorId="0">
      <text>
        <r>
          <rPr>
            <b/>
            <sz val="9"/>
            <rFont val="Tahoma"/>
            <family val="2"/>
          </rPr>
          <t>Percent format</t>
        </r>
      </text>
    </comment>
  </commentList>
</comments>
</file>

<file path=xl/sharedStrings.xml><?xml version="1.0" encoding="utf-8"?>
<sst xmlns="http://schemas.openxmlformats.org/spreadsheetml/2006/main" count="118" uniqueCount="110">
  <si>
    <t>Hospital Name:</t>
  </si>
  <si>
    <t xml:space="preserve">Contact Person: </t>
  </si>
  <si>
    <t>Address:</t>
  </si>
  <si>
    <t>Utah Medicaid Provider #:</t>
  </si>
  <si>
    <t xml:space="preserve">Total </t>
  </si>
  <si>
    <t xml:space="preserve">Cost Conversion Factor </t>
  </si>
  <si>
    <t>Total Uncompensated Care Cost</t>
  </si>
  <si>
    <t>Hospital Allowed Charges for Medicaid (Utah Only)</t>
  </si>
  <si>
    <t>Hospital Allowed Charges for Medicaid (Non-Utah Only)</t>
  </si>
  <si>
    <t xml:space="preserve">Total Uncompensated Care </t>
  </si>
  <si>
    <t>Total Payment Related to this section</t>
  </si>
  <si>
    <t>Uncompensated Care Costs Minus Related Payments</t>
  </si>
  <si>
    <t xml:space="preserve">FEDERAL FISCAL YEAR  </t>
  </si>
  <si>
    <t>Last Filed Medicare Cost Report Information:</t>
  </si>
  <si>
    <t>Cost To Chg Ratio:</t>
  </si>
  <si>
    <t xml:space="preserve">E-mail Address of contact person:  </t>
  </si>
  <si>
    <t>Hospital Information</t>
  </si>
  <si>
    <t>Total x Cost Conversion Factor</t>
  </si>
  <si>
    <t>Cost Report Fiscal Yr. End:</t>
  </si>
  <si>
    <t>Ln #</t>
  </si>
  <si>
    <t>Sum charges</t>
  </si>
  <si>
    <t>Sum payments</t>
  </si>
  <si>
    <t>Total payments received for Uncompensated Care</t>
  </si>
  <si>
    <t>Hospital Charges for Uncompensated Care (as defined above)</t>
  </si>
  <si>
    <t>This section is designed to report the "uncompensated care" that you as a provider have rendered.
"Uncompensated Care" is defined in the Utah State Plan, Attachment 4.19A § 410.
Methodology:  Extraction of Uncompensated Care must reflect quarterly history</t>
  </si>
  <si>
    <r>
      <t>Total  Payments for Medicaid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(Utah Only)</t>
    </r>
  </si>
  <si>
    <r>
      <t>Total  Payments for Medicaid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(Non-Utah Only)</t>
    </r>
  </si>
  <si>
    <t>UTAH MEDICAID - QUARTERLY DSH SURVEY</t>
  </si>
  <si>
    <t>20</t>
  </si>
  <si>
    <t>870212456005</t>
  </si>
  <si>
    <t>R</t>
  </si>
  <si>
    <t>19</t>
  </si>
  <si>
    <t>13</t>
  </si>
  <si>
    <t>870467930003</t>
  </si>
  <si>
    <t>10</t>
  </si>
  <si>
    <t>870270956005</t>
  </si>
  <si>
    <t>25</t>
  </si>
  <si>
    <t>09</t>
  </si>
  <si>
    <t>876000309018</t>
  </si>
  <si>
    <t>876000616019</t>
  </si>
  <si>
    <t>F</t>
  </si>
  <si>
    <t>01</t>
  </si>
  <si>
    <t>870222074005</t>
  </si>
  <si>
    <t>876000545001</t>
  </si>
  <si>
    <t>(Ln 4 x Ln 5)</t>
  </si>
  <si>
    <t>N</t>
  </si>
  <si>
    <t>Provider to complete "gold" cells</t>
  </si>
  <si>
    <t>(Source: Wkst S-10, line 1) 
or
(Source: Worksheet C, Part I line 200 column 3 divided by line 200 column 8)</t>
  </si>
  <si>
    <t>Provider_ID</t>
  </si>
  <si>
    <t>Hospital_Name</t>
  </si>
  <si>
    <t>Urban_Rural</t>
  </si>
  <si>
    <t>County_Code</t>
  </si>
  <si>
    <t>GUNNISON VALLEY HOSPITAL</t>
  </si>
  <si>
    <t>GARFIELD MEMORIAL HOSP</t>
  </si>
  <si>
    <t>MILFORD VALLEY MEM HOSP</t>
  </si>
  <si>
    <t>KANE COUNTY HOSPITAL</t>
  </si>
  <si>
    <t>SAN JUAN HOSPITAL</t>
  </si>
  <si>
    <t>BEAVER VALLEY HOSPITAL</t>
  </si>
  <si>
    <t>UTAH STATE HOSPITAL</t>
  </si>
  <si>
    <t>S</t>
  </si>
  <si>
    <t>MOAB REGIONAL HOSPITAL</t>
  </si>
  <si>
    <t>MainContact</t>
  </si>
  <si>
    <t>Address1</t>
  </si>
  <si>
    <t>Address2</t>
  </si>
  <si>
    <t>City</t>
  </si>
  <si>
    <t>ZIP</t>
  </si>
  <si>
    <t>Email1</t>
  </si>
  <si>
    <t>Brian C Murray</t>
  </si>
  <si>
    <t>PO Box 759</t>
  </si>
  <si>
    <t>64 East 100 North</t>
  </si>
  <si>
    <t>Gunnison</t>
  </si>
  <si>
    <t>84634</t>
  </si>
  <si>
    <t>brianm@gvhospital.org</t>
  </si>
  <si>
    <t>Craig Val Davidson</t>
  </si>
  <si>
    <t>PO Box 1670</t>
  </si>
  <si>
    <t>Beaver</t>
  </si>
  <si>
    <t>84713</t>
  </si>
  <si>
    <t>450 West Williams Way</t>
  </si>
  <si>
    <t>Moab</t>
  </si>
  <si>
    <t>84532</t>
  </si>
  <si>
    <t>Stephen Howells</t>
  </si>
  <si>
    <t>355 North Main Street</t>
  </si>
  <si>
    <t>Kanab</t>
  </si>
  <si>
    <t>84741</t>
  </si>
  <si>
    <t>showells@kchosp.net</t>
  </si>
  <si>
    <t>Alberto Vasquez</t>
  </si>
  <si>
    <t>200 North 400 East</t>
  </si>
  <si>
    <t>Panguitch</t>
  </si>
  <si>
    <t>84759</t>
  </si>
  <si>
    <t>alberto.vasquez@imail.org</t>
  </si>
  <si>
    <t>Robert Burton</t>
  </si>
  <si>
    <t>1300 East Center Street</t>
  </si>
  <si>
    <t>Provo</t>
  </si>
  <si>
    <t>rtburton@utah.gov</t>
  </si>
  <si>
    <t>Box 308</t>
  </si>
  <si>
    <t>364 West 100 North</t>
  </si>
  <si>
    <t>Monticello</t>
  </si>
  <si>
    <t>84535</t>
  </si>
  <si>
    <t>(Ln 6 - Ln 10)</t>
  </si>
  <si>
    <t>(Ln 11)</t>
  </si>
  <si>
    <t>PO Box 640</t>
  </si>
  <si>
    <t>Milford</t>
  </si>
  <si>
    <t>84751</t>
  </si>
  <si>
    <t>tmoss@beaverhospital.net</t>
  </si>
  <si>
    <t>Rick White</t>
  </si>
  <si>
    <t>rickw@mrhmoab.org</t>
  </si>
  <si>
    <t>870271937100</t>
  </si>
  <si>
    <t>84606</t>
  </si>
  <si>
    <t>Oliver Crane</t>
  </si>
  <si>
    <t>fcrofts@sjhsd.org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</si>
</sst>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.000_);_(* \(#,##0.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fill" wrapText="1"/>
    </xf>
    <xf numFmtId="3" fontId="0" fillId="0" borderId="10" xfId="0" applyNumberFormat="1" applyFont="1" applyBorder="1" applyAlignment="1">
      <alignment horizontal="fill" wrapText="1"/>
    </xf>
    <xf numFmtId="3" fontId="6" fillId="0" borderId="0" xfId="0" applyNumberFormat="1" applyFont="1" applyAlignment="1">
      <alignment horizontal="centerContinuous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14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fill" wrapText="1"/>
    </xf>
    <xf numFmtId="3" fontId="3" fillId="0" borderId="10" xfId="0" applyNumberFormat="1" applyFont="1" applyBorder="1" applyAlignment="1">
      <alignment horizontal="fill" wrapText="1"/>
    </xf>
    <xf numFmtId="3" fontId="0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Continuous" wrapText="1"/>
    </xf>
    <xf numFmtId="3" fontId="0" fillId="0" borderId="0" xfId="0" applyNumberFormat="1" applyFont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4" fillId="0" borderId="0" xfId="0" applyNumberFormat="1" applyFont="1" applyAlignment="1" quotePrefix="1">
      <alignment horizontal="right"/>
    </xf>
    <xf numFmtId="3" fontId="8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Continuous" vertical="center" wrapText="1"/>
    </xf>
    <xf numFmtId="3" fontId="7" fillId="33" borderId="11" xfId="0" applyNumberFormat="1" applyFont="1" applyFill="1" applyBorder="1" applyAlignment="1">
      <alignment horizontal="centerContinuous" vertical="center" wrapText="1"/>
    </xf>
    <xf numFmtId="3" fontId="8" fillId="0" borderId="0" xfId="0" applyNumberFormat="1" applyFont="1" applyBorder="1" applyAlignment="1" quotePrefix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 horizontal="right" wrapText="1"/>
    </xf>
    <xf numFmtId="164" fontId="7" fillId="0" borderId="11" xfId="0" applyNumberFormat="1" applyFont="1" applyFill="1" applyBorder="1" applyAlignment="1">
      <alignment horizontal="right" wrapText="1"/>
    </xf>
    <xf numFmtId="164" fontId="7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left" vertical="top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 quotePrefix="1">
      <alignment horizontal="left" vertical="top" wrapText="1"/>
    </xf>
    <xf numFmtId="164" fontId="8" fillId="0" borderId="12" xfId="0" applyNumberFormat="1" applyFont="1" applyFill="1" applyBorder="1" applyAlignment="1">
      <alignment horizontal="center" wrapText="1"/>
    </xf>
    <xf numFmtId="164" fontId="8" fillId="0" borderId="12" xfId="0" applyNumberFormat="1" applyFont="1" applyFill="1" applyBorder="1" applyAlignment="1" quotePrefix="1">
      <alignment horizontal="center" wrapText="1"/>
    </xf>
    <xf numFmtId="164" fontId="8" fillId="0" borderId="11" xfId="0" applyNumberFormat="1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 quotePrefix="1">
      <alignment horizontal="left"/>
    </xf>
    <xf numFmtId="164" fontId="9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Alignment="1">
      <alignment/>
    </xf>
    <xf numFmtId="3" fontId="7" fillId="0" borderId="0" xfId="0" applyNumberFormat="1" applyFont="1" applyAlignment="1" quotePrefix="1">
      <alignment horizontal="right"/>
    </xf>
    <xf numFmtId="3" fontId="8" fillId="0" borderId="0" xfId="0" applyNumberFormat="1" applyFont="1" applyAlignment="1" quotePrefix="1">
      <alignment horizontal="right"/>
    </xf>
    <xf numFmtId="3" fontId="1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 vertical="top" indent="1"/>
    </xf>
    <xf numFmtId="164" fontId="8" fillId="34" borderId="11" xfId="0" applyNumberFormat="1" applyFont="1" applyFill="1" applyBorder="1" applyAlignment="1">
      <alignment horizontal="right" wrapText="1"/>
    </xf>
    <xf numFmtId="10" fontId="8" fillId="34" borderId="11" xfId="0" applyNumberFormat="1" applyFont="1" applyFill="1" applyBorder="1" applyAlignment="1">
      <alignment horizontal="right" wrapText="1"/>
    </xf>
    <xf numFmtId="0" fontId="7" fillId="0" borderId="0" xfId="0" applyFont="1" applyAlignment="1" quotePrefix="1">
      <alignment horizontal="center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 quotePrefix="1">
      <alignment horizontal="left"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0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10" fontId="9" fillId="35" borderId="11" xfId="57" applyNumberFormat="1" applyFont="1" applyFill="1" applyBorder="1" applyAlignment="1" applyProtection="1">
      <alignment horizontal="center"/>
      <protection locked="0"/>
    </xf>
    <xf numFmtId="164" fontId="8" fillId="35" borderId="11" xfId="0" applyNumberFormat="1" applyFont="1" applyFill="1" applyBorder="1" applyAlignment="1" applyProtection="1">
      <alignment wrapText="1"/>
      <protection locked="0"/>
    </xf>
    <xf numFmtId="164" fontId="8" fillId="35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8" fillId="35" borderId="16" xfId="0" applyNumberFormat="1" applyFont="1" applyFill="1" applyBorder="1" applyAlignment="1" applyProtection="1">
      <alignment horizontal="center" vertical="center"/>
      <protection locked="0"/>
    </xf>
    <xf numFmtId="0" fontId="8" fillId="35" borderId="17" xfId="0" applyNumberFormat="1" applyFont="1" applyFill="1" applyBorder="1" applyAlignment="1" applyProtection="1">
      <alignment horizontal="center" vertical="center"/>
      <protection locked="0"/>
    </xf>
    <xf numFmtId="0" fontId="8" fillId="35" borderId="18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quotePrefix="1">
      <alignment horizontal="left" wrapText="1"/>
    </xf>
    <xf numFmtId="3" fontId="7" fillId="0" borderId="19" xfId="0" applyNumberFormat="1" applyFont="1" applyBorder="1" applyAlignment="1" quotePrefix="1">
      <alignment horizontal="right" vertical="top" wrapText="1"/>
    </xf>
    <xf numFmtId="3" fontId="7" fillId="0" borderId="0" xfId="0" applyNumberFormat="1" applyFont="1" applyBorder="1" applyAlignment="1" quotePrefix="1">
      <alignment horizontal="right" vertical="top" wrapText="1"/>
    </xf>
    <xf numFmtId="3" fontId="8" fillId="35" borderId="0" xfId="0" applyNumberFormat="1" applyFont="1" applyFill="1" applyAlignment="1" quotePrefix="1">
      <alignment horizontal="center"/>
    </xf>
    <xf numFmtId="49" fontId="8" fillId="35" borderId="16" xfId="0" applyNumberFormat="1" applyFont="1" applyFill="1" applyBorder="1" applyAlignment="1" applyProtection="1">
      <alignment horizontal="center" vertical="center"/>
      <protection locked="0"/>
    </xf>
    <xf numFmtId="49" fontId="8" fillId="35" borderId="17" xfId="0" applyNumberFormat="1" applyFont="1" applyFill="1" applyBorder="1" applyAlignment="1" applyProtection="1">
      <alignment horizontal="center" vertical="center"/>
      <protection locked="0"/>
    </xf>
    <xf numFmtId="49" fontId="8" fillId="35" borderId="18" xfId="0" applyNumberFormat="1" applyFont="1" applyFill="1" applyBorder="1" applyAlignment="1" applyProtection="1">
      <alignment horizontal="center" vertical="center"/>
      <protection locked="0"/>
    </xf>
    <xf numFmtId="166" fontId="8" fillId="6" borderId="16" xfId="42" applyNumberFormat="1" applyFont="1" applyFill="1" applyBorder="1" applyAlignment="1" applyProtection="1">
      <alignment horizontal="left" vertical="center"/>
      <protection/>
    </xf>
    <xf numFmtId="166" fontId="8" fillId="6" borderId="17" xfId="42" applyNumberFormat="1" applyFont="1" applyFill="1" applyBorder="1" applyAlignment="1" applyProtection="1">
      <alignment horizontal="left" vertical="center"/>
      <protection/>
    </xf>
    <xf numFmtId="166" fontId="8" fillId="6" borderId="18" xfId="42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7</xdr:col>
      <xdr:colOff>1047750</xdr:colOff>
      <xdr:row>51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8486775"/>
          <a:ext cx="10534650" cy="2781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CERTIFICATION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declare that I have examined this worksheet, and to the best of my knowledge and belief, it is true, correct, complete, and in agreement with the books and records maintained by the facility.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__________________________________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 of Officer / Administrator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______________________________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  _____________________________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tabSelected="1" zoomScale="120" zoomScaleNormal="120" zoomScalePageLayoutView="0" workbookViewId="0" topLeftCell="A1">
      <selection activeCell="C9" sqref="C9:E9"/>
    </sheetView>
  </sheetViews>
  <sheetFormatPr defaultColWidth="8.8515625" defaultRowHeight="12.75"/>
  <cols>
    <col min="1" max="1" width="6.28125" style="19" customWidth="1"/>
    <col min="2" max="2" width="59.28125" style="7" customWidth="1"/>
    <col min="3" max="3" width="18.00390625" style="7" customWidth="1"/>
    <col min="4" max="4" width="15.57421875" style="7" customWidth="1"/>
    <col min="5" max="5" width="17.00390625" style="7" customWidth="1"/>
    <col min="6" max="6" width="15.7109375" style="7" customWidth="1"/>
    <col min="7" max="7" width="16.8515625" style="7" customWidth="1"/>
    <col min="8" max="8" width="16.28125" style="7" customWidth="1"/>
    <col min="9" max="9" width="8.8515625" style="7" customWidth="1"/>
    <col min="10" max="12" width="9.00390625" style="7" customWidth="1"/>
    <col min="13" max="13" width="13.7109375" style="7" bestFit="1" customWidth="1"/>
    <col min="14" max="14" width="14.28125" style="7" customWidth="1"/>
    <col min="15" max="15" width="14.140625" style="7" hidden="1" customWidth="1"/>
    <col min="16" max="16" width="28.57421875" style="7" hidden="1" customWidth="1"/>
    <col min="17" max="17" width="14.57421875" style="7" hidden="1" customWidth="1"/>
    <col min="18" max="18" width="15.57421875" style="7" hidden="1" customWidth="1"/>
    <col min="19" max="19" width="17.421875" style="7" hidden="1" customWidth="1"/>
    <col min="20" max="20" width="21.57421875" style="7" hidden="1" customWidth="1"/>
    <col min="21" max="21" width="17.8515625" style="7" hidden="1" customWidth="1"/>
    <col min="22" max="22" width="9.421875" style="7" hidden="1" customWidth="1"/>
    <col min="23" max="23" width="6.421875" style="7" hidden="1" customWidth="1"/>
    <col min="24" max="24" width="23.421875" style="7" hidden="1" customWidth="1"/>
    <col min="25" max="25" width="17.00390625" style="7" customWidth="1"/>
    <col min="26" max="26" width="29.8515625" style="7" customWidth="1"/>
    <col min="27" max="27" width="20.28125" style="7" customWidth="1"/>
    <col min="28" max="28" width="12.00390625" style="7" customWidth="1"/>
    <col min="29" max="29" width="7.140625" style="7" customWidth="1"/>
    <col min="30" max="30" width="8.8515625" style="7" customWidth="1"/>
    <col min="31" max="16384" width="8.8515625" style="7" customWidth="1"/>
  </cols>
  <sheetData>
    <row r="1" spans="1:8" ht="26.25">
      <c r="A1" s="24" t="s">
        <v>27</v>
      </c>
      <c r="B1" s="25"/>
      <c r="C1" s="26"/>
      <c r="D1" s="26"/>
      <c r="E1" s="27"/>
      <c r="F1" s="26"/>
      <c r="G1" s="26"/>
      <c r="H1" s="26"/>
    </row>
    <row r="2" spans="2:8" ht="12.75">
      <c r="B2" s="21"/>
      <c r="C2" s="3"/>
      <c r="D2" s="3"/>
      <c r="E2" s="1"/>
      <c r="F2" s="3"/>
      <c r="G2" s="3"/>
      <c r="H2" s="3"/>
    </row>
    <row r="3" spans="2:5" ht="20.25">
      <c r="B3" s="20"/>
      <c r="C3" s="28" t="s">
        <v>12</v>
      </c>
      <c r="D3" s="72">
        <f ca="1">YEAR(NOW())</f>
        <v>2019</v>
      </c>
      <c r="E3" s="1"/>
    </row>
    <row r="4" spans="2:5" ht="12.75">
      <c r="B4" s="3"/>
      <c r="C4" s="3"/>
      <c r="D4" s="3"/>
      <c r="E4" s="1"/>
    </row>
    <row r="5" spans="2:8" ht="15.75">
      <c r="B5" s="19"/>
      <c r="C5" s="29"/>
      <c r="D5" s="29"/>
      <c r="E5" s="51"/>
      <c r="F5" s="84" t="s">
        <v>46</v>
      </c>
      <c r="G5" s="84"/>
      <c r="H5" s="84"/>
    </row>
    <row r="6" spans="2:8" ht="15.75">
      <c r="B6" s="29"/>
      <c r="C6" s="29"/>
      <c r="D6" s="29"/>
      <c r="E6" s="51"/>
      <c r="F6"/>
      <c r="G6"/>
      <c r="H6"/>
    </row>
    <row r="7" spans="2:8" ht="23.25">
      <c r="B7" s="59" t="s">
        <v>16</v>
      </c>
      <c r="C7" s="52"/>
      <c r="D7" s="53"/>
      <c r="E7" s="53"/>
      <c r="F7" s="54"/>
      <c r="G7" s="29"/>
      <c r="H7" s="55" t="s">
        <v>13</v>
      </c>
    </row>
    <row r="8" spans="2:8" ht="16.5" thickBot="1">
      <c r="B8" s="50"/>
      <c r="C8" s="56"/>
      <c r="D8" s="56"/>
      <c r="E8" s="56"/>
      <c r="F8" s="56"/>
      <c r="G8" s="56"/>
      <c r="H8" s="56"/>
    </row>
    <row r="9" spans="1:8" s="8" customFormat="1" ht="19.5" customHeight="1" thickBot="1">
      <c r="A9" s="19"/>
      <c r="B9" s="65" t="s">
        <v>3</v>
      </c>
      <c r="C9" s="85" t="s">
        <v>48</v>
      </c>
      <c r="D9" s="86"/>
      <c r="E9" s="87"/>
      <c r="F9" s="29"/>
      <c r="G9" s="57" t="s">
        <v>18</v>
      </c>
      <c r="H9" s="73"/>
    </row>
    <row r="10" spans="1:8" s="8" customFormat="1" ht="19.5" customHeight="1" thickBot="1">
      <c r="A10" s="19"/>
      <c r="B10" s="68" t="s">
        <v>0</v>
      </c>
      <c r="C10" s="88" t="str">
        <f>IF(ISERROR(VLOOKUP(C9,Hospital_Name,2,FALSE)),"",VLOOKUP(C9,Hospital_Name,2,FALSE))</f>
        <v>Hospital_Name</v>
      </c>
      <c r="D10" s="89"/>
      <c r="E10" s="90"/>
      <c r="F10" s="58"/>
      <c r="G10" s="57" t="s">
        <v>14</v>
      </c>
      <c r="H10" s="74"/>
    </row>
    <row r="11" spans="2:8" ht="19.5" customHeight="1" thickBot="1">
      <c r="B11" s="65" t="s">
        <v>1</v>
      </c>
      <c r="C11" s="78" t="str">
        <f>IF(ISERROR(VLOOKUP(C9,Hospital_Name,5,FALSE)),"",VLOOKUP(C9,Hospital_Name,5,FALSE))</f>
        <v>MainContact</v>
      </c>
      <c r="D11" s="79"/>
      <c r="E11" s="80"/>
      <c r="F11" s="82" t="s">
        <v>47</v>
      </c>
      <c r="G11" s="83"/>
      <c r="H11" s="83"/>
    </row>
    <row r="12" spans="1:8" s="8" customFormat="1" ht="19.5" customHeight="1" thickBot="1">
      <c r="A12" s="19"/>
      <c r="B12" s="69" t="s">
        <v>15</v>
      </c>
      <c r="C12" s="78" t="str">
        <f>IF(ISERROR(VLOOKUP(C9,Hospital_Name,10,FALSE)),"",VLOOKUP(C9,Hospital_Name,10,FALSE))</f>
        <v>Email1</v>
      </c>
      <c r="D12" s="79"/>
      <c r="E12" s="80"/>
      <c r="F12" s="82"/>
      <c r="G12" s="83"/>
      <c r="H12" s="83"/>
    </row>
    <row r="13" spans="1:8" s="8" customFormat="1" ht="19.5" customHeight="1" thickBot="1">
      <c r="A13" s="19"/>
      <c r="B13" s="66" t="s">
        <v>2</v>
      </c>
      <c r="C13" s="78" t="str">
        <f>IF(ISERROR(VLOOKUP(C9,Hospital_Name,6,FALSE)),"",VLOOKUP(C9,Hospital_Name,6,FALSE))</f>
        <v>Address1</v>
      </c>
      <c r="D13" s="79"/>
      <c r="E13" s="80"/>
      <c r="F13" s="82"/>
      <c r="G13" s="83"/>
      <c r="H13" s="83"/>
    </row>
    <row r="14" spans="2:8" ht="19.5" customHeight="1" thickBot="1">
      <c r="B14" s="66"/>
      <c r="C14" s="78" t="str">
        <f>IF(ISERROR(VLOOKUP(C9,Hospital_Name,7,FALSE)),"",IF(LEN(VLOOKUP(C9,Hospital_Name,7,FALSE))&gt;1,VLOOKUP(C9,Hospital_Name,7,FALSE),""))</f>
        <v>Address2</v>
      </c>
      <c r="D14" s="79"/>
      <c r="E14" s="80"/>
      <c r="F14" s="82"/>
      <c r="G14" s="83"/>
      <c r="H14" s="83"/>
    </row>
    <row r="15" spans="2:8" ht="19.5" customHeight="1" thickBot="1">
      <c r="B15" s="64"/>
      <c r="C15" s="78" t="str">
        <f>IF(ISERROR(VLOOKUP(C9,Hospital_Name,8,FALSE)),"",VLOOKUP(C9,Hospital_Name,8,FALSE)&amp;", UT, "&amp;VLOOKUP(C9,Hospital_Name,9,FALSE))</f>
        <v>City, UT, ZIP</v>
      </c>
      <c r="D15" s="79"/>
      <c r="E15" s="80"/>
      <c r="F15" s="82"/>
      <c r="G15" s="83"/>
      <c r="H15" s="83"/>
    </row>
    <row r="16" spans="2:8" ht="12.75">
      <c r="B16" s="9"/>
      <c r="C16" s="10"/>
      <c r="D16" s="11"/>
      <c r="E16" s="2"/>
      <c r="F16" s="3"/>
      <c r="G16" s="3"/>
      <c r="H16" s="3"/>
    </row>
    <row r="17" spans="2:8" ht="20.25">
      <c r="B17" s="22" t="s">
        <v>9</v>
      </c>
      <c r="C17" s="3"/>
      <c r="D17" s="3"/>
      <c r="E17" s="1"/>
      <c r="F17" s="3"/>
      <c r="G17" s="3"/>
      <c r="H17" s="3"/>
    </row>
    <row r="18" spans="2:8" ht="4.5" customHeight="1">
      <c r="B18" s="3"/>
      <c r="C18" s="3"/>
      <c r="D18" s="3"/>
      <c r="E18" s="1"/>
      <c r="F18" s="3"/>
      <c r="G18" s="3"/>
      <c r="H18" s="3"/>
    </row>
    <row r="19" spans="2:8" ht="48" customHeight="1">
      <c r="B19" s="81" t="s">
        <v>24</v>
      </c>
      <c r="C19" s="81"/>
      <c r="D19" s="81"/>
      <c r="E19" s="81"/>
      <c r="F19" s="81"/>
      <c r="G19" s="81"/>
      <c r="H19" s="81"/>
    </row>
    <row r="20" spans="2:8" ht="9" customHeight="1" thickBot="1">
      <c r="B20" s="4"/>
      <c r="C20" s="13"/>
      <c r="D20" s="13"/>
      <c r="E20" s="14"/>
      <c r="F20" s="5"/>
      <c r="G20" s="5"/>
      <c r="H20" s="15"/>
    </row>
    <row r="21" spans="1:8" s="8" customFormat="1" ht="9" customHeight="1">
      <c r="A21" s="19"/>
      <c r="B21" s="16"/>
      <c r="C21" s="17"/>
      <c r="D21" s="17"/>
      <c r="E21" s="17"/>
      <c r="F21" s="17"/>
      <c r="G21" s="17"/>
      <c r="H21" s="17"/>
    </row>
    <row r="22" spans="1:11" ht="49.5" customHeight="1">
      <c r="A22" s="63" t="s">
        <v>19</v>
      </c>
      <c r="B22" s="18"/>
      <c r="C22" s="29"/>
      <c r="D22" s="30" t="str">
        <f>"October thru December "&amp;$D$3-1</f>
        <v>October thru December 2018</v>
      </c>
      <c r="E22" s="30" t="str">
        <f>"January thru March "&amp;$D$3</f>
        <v>January thru March 2019</v>
      </c>
      <c r="F22" s="30" t="str">
        <f>"April thru June "&amp;$D$3</f>
        <v>April thru June 2019</v>
      </c>
      <c r="G22" s="30" t="str">
        <f>"July thru September "&amp;$D$3</f>
        <v>July thru September 2019</v>
      </c>
      <c r="H22" s="31" t="str">
        <f>"Cumulative Total for "&amp;$D$3</f>
        <v>Cumulative Total for 2019</v>
      </c>
      <c r="K22" s="70"/>
    </row>
    <row r="23" spans="1:11" s="8" customFormat="1" ht="15.75">
      <c r="A23" s="60">
        <v>1</v>
      </c>
      <c r="B23" s="32" t="s">
        <v>7</v>
      </c>
      <c r="C23" s="33"/>
      <c r="D23" s="75"/>
      <c r="E23" s="75"/>
      <c r="F23" s="75"/>
      <c r="G23" s="75"/>
      <c r="H23" s="34">
        <f>SUM(D23:G23)</f>
        <v>0</v>
      </c>
      <c r="K23" s="70"/>
    </row>
    <row r="24" spans="1:11" s="8" customFormat="1" ht="15.75">
      <c r="A24" s="60">
        <v>2</v>
      </c>
      <c r="B24" s="32" t="s">
        <v>8</v>
      </c>
      <c r="C24" s="33"/>
      <c r="D24" s="75"/>
      <c r="E24" s="75"/>
      <c r="F24" s="75"/>
      <c r="G24" s="75"/>
      <c r="H24" s="34">
        <f>SUM(D24:G24)</f>
        <v>0</v>
      </c>
      <c r="K24" s="71"/>
    </row>
    <row r="25" spans="1:11" s="8" customFormat="1" ht="30">
      <c r="A25" s="60">
        <v>3</v>
      </c>
      <c r="B25" s="32" t="s">
        <v>23</v>
      </c>
      <c r="C25" s="36"/>
      <c r="D25" s="75"/>
      <c r="E25" s="75"/>
      <c r="F25" s="75"/>
      <c r="G25" s="75"/>
      <c r="H25" s="34">
        <f>SUM(D25:G25)</f>
        <v>0</v>
      </c>
      <c r="K25" s="71"/>
    </row>
    <row r="26" spans="1:11" s="8" customFormat="1" ht="15.75">
      <c r="A26" s="60">
        <v>4</v>
      </c>
      <c r="B26" s="23" t="s">
        <v>4</v>
      </c>
      <c r="C26" s="37" t="s">
        <v>20</v>
      </c>
      <c r="D26" s="38">
        <f>SUM(D23:D25)</f>
        <v>0</v>
      </c>
      <c r="E26" s="38">
        <f>SUM(E23:E25)</f>
        <v>0</v>
      </c>
      <c r="F26" s="38">
        <f>SUM(F23:F25)</f>
        <v>0</v>
      </c>
      <c r="G26" s="38">
        <f>SUM(G23:G25)</f>
        <v>0</v>
      </c>
      <c r="H26" s="39">
        <f>SUM(D26:G26)</f>
        <v>0</v>
      </c>
      <c r="K26" s="71"/>
    </row>
    <row r="27" spans="1:11" s="8" customFormat="1" ht="15.75">
      <c r="A27" s="60">
        <v>5</v>
      </c>
      <c r="B27" s="35" t="s">
        <v>5</v>
      </c>
      <c r="C27" s="37"/>
      <c r="D27" s="40">
        <f>$H$10</f>
        <v>0</v>
      </c>
      <c r="E27" s="40">
        <f>$H$10</f>
        <v>0</v>
      </c>
      <c r="F27" s="40">
        <f>$H$10</f>
        <v>0</v>
      </c>
      <c r="G27" s="40">
        <f>$H$10</f>
        <v>0</v>
      </c>
      <c r="H27" s="62"/>
      <c r="K27" s="71"/>
    </row>
    <row r="28" spans="1:11" s="8" customFormat="1" ht="15.75">
      <c r="A28" s="60">
        <v>6</v>
      </c>
      <c r="B28" s="46" t="s">
        <v>17</v>
      </c>
      <c r="C28" s="37" t="s">
        <v>44</v>
      </c>
      <c r="D28" s="41">
        <f>D26*D27</f>
        <v>0</v>
      </c>
      <c r="E28" s="41">
        <f>E26*E27</f>
        <v>0</v>
      </c>
      <c r="F28" s="41">
        <f>F26*F27</f>
        <v>0</v>
      </c>
      <c r="G28" s="41">
        <f>G26*G27</f>
        <v>0</v>
      </c>
      <c r="H28" s="42">
        <f>SUM(D28:G28)</f>
        <v>0</v>
      </c>
      <c r="K28" s="71"/>
    </row>
    <row r="29" spans="1:11" s="8" customFormat="1" ht="15.75">
      <c r="A29" s="60">
        <v>7</v>
      </c>
      <c r="B29" s="43" t="s">
        <v>25</v>
      </c>
      <c r="C29" s="44"/>
      <c r="D29" s="76"/>
      <c r="E29" s="76"/>
      <c r="F29" s="76"/>
      <c r="G29" s="76"/>
      <c r="H29" s="45">
        <f aca="true" t="shared" si="0" ref="H29:H34">SUM(D29:G29)</f>
        <v>0</v>
      </c>
      <c r="K29" s="71"/>
    </row>
    <row r="30" spans="1:11" s="8" customFormat="1" ht="15.75">
      <c r="A30" s="60">
        <v>8</v>
      </c>
      <c r="B30" s="43" t="s">
        <v>26</v>
      </c>
      <c r="C30" s="44"/>
      <c r="D30" s="76"/>
      <c r="E30" s="76"/>
      <c r="F30" s="76"/>
      <c r="G30" s="76"/>
      <c r="H30" s="45">
        <f t="shared" si="0"/>
        <v>0</v>
      </c>
      <c r="K30" s="71"/>
    </row>
    <row r="31" spans="1:11" s="8" customFormat="1" ht="15.75">
      <c r="A31" s="60">
        <v>9</v>
      </c>
      <c r="B31" s="32" t="s">
        <v>22</v>
      </c>
      <c r="C31" s="44"/>
      <c r="D31" s="76"/>
      <c r="E31" s="76"/>
      <c r="F31" s="76"/>
      <c r="G31" s="76"/>
      <c r="H31" s="45">
        <f t="shared" si="0"/>
        <v>0</v>
      </c>
      <c r="K31" s="71"/>
    </row>
    <row r="32" spans="1:8" s="8" customFormat="1" ht="15.75">
      <c r="A32" s="60">
        <v>10</v>
      </c>
      <c r="B32" s="46" t="s">
        <v>10</v>
      </c>
      <c r="C32" s="47" t="s">
        <v>21</v>
      </c>
      <c r="D32" s="41">
        <f>SUM(D29:D31)</f>
        <v>0</v>
      </c>
      <c r="E32" s="41">
        <f>SUM(E29:E31)</f>
        <v>0</v>
      </c>
      <c r="F32" s="41">
        <f>SUM(F29:F31)</f>
        <v>0</v>
      </c>
      <c r="G32" s="41">
        <f>SUM(G29:G31)</f>
        <v>0</v>
      </c>
      <c r="H32" s="41">
        <f t="shared" si="0"/>
        <v>0</v>
      </c>
    </row>
    <row r="33" spans="1:8" s="8" customFormat="1" ht="15.75">
      <c r="A33" s="60">
        <v>11</v>
      </c>
      <c r="B33" s="32" t="s">
        <v>11</v>
      </c>
      <c r="C33" s="48" t="s">
        <v>98</v>
      </c>
      <c r="D33" s="49">
        <f>D28-D32</f>
        <v>0</v>
      </c>
      <c r="E33" s="49">
        <f>E28-E32</f>
        <v>0</v>
      </c>
      <c r="F33" s="49">
        <f>F28-F32</f>
        <v>0</v>
      </c>
      <c r="G33" s="49">
        <f>G28-G32</f>
        <v>0</v>
      </c>
      <c r="H33" s="61"/>
    </row>
    <row r="34" spans="1:8" s="8" customFormat="1" ht="15.75">
      <c r="A34" s="60">
        <v>12</v>
      </c>
      <c r="B34" s="23" t="s">
        <v>6</v>
      </c>
      <c r="C34" s="47" t="s">
        <v>99</v>
      </c>
      <c r="D34" s="41">
        <f>D33</f>
        <v>0</v>
      </c>
      <c r="E34" s="41">
        <f>E33</f>
        <v>0</v>
      </c>
      <c r="F34" s="41">
        <f>F33</f>
        <v>0</v>
      </c>
      <c r="G34" s="41">
        <f>G33</f>
        <v>0</v>
      </c>
      <c r="H34" s="41">
        <f t="shared" si="0"/>
        <v>0</v>
      </c>
    </row>
    <row r="35" spans="1:3" s="8" customFormat="1" ht="19.5" customHeight="1">
      <c r="A35" s="19"/>
      <c r="B35" s="12"/>
      <c r="C35" s="6"/>
    </row>
    <row r="36" spans="1:3" ht="12.75">
      <c r="A36" s="7"/>
      <c r="C36" s="1"/>
    </row>
    <row r="39" ht="39" customHeight="1"/>
    <row r="82" spans="15:24" ht="12.75">
      <c r="O82" s="67" t="s">
        <v>48</v>
      </c>
      <c r="P82" s="67" t="s">
        <v>49</v>
      </c>
      <c r="Q82" s="67" t="s">
        <v>50</v>
      </c>
      <c r="R82" s="67" t="s">
        <v>51</v>
      </c>
      <c r="S82" s="67" t="s">
        <v>61</v>
      </c>
      <c r="T82" s="67" t="s">
        <v>62</v>
      </c>
      <c r="U82" s="67" t="s">
        <v>63</v>
      </c>
      <c r="V82" s="67" t="s">
        <v>64</v>
      </c>
      <c r="W82" s="67" t="s">
        <v>65</v>
      </c>
      <c r="X82" s="67" t="s">
        <v>66</v>
      </c>
    </row>
    <row r="83" spans="15:24" ht="12.75">
      <c r="O83" s="7" t="s">
        <v>29</v>
      </c>
      <c r="P83" s="7" t="s">
        <v>52</v>
      </c>
      <c r="Q83" s="7" t="s">
        <v>45</v>
      </c>
      <c r="R83" s="7" t="s">
        <v>28</v>
      </c>
      <c r="S83" s="77" t="s">
        <v>67</v>
      </c>
      <c r="T83" s="77" t="s">
        <v>68</v>
      </c>
      <c r="U83" s="77" t="s">
        <v>69</v>
      </c>
      <c r="V83" s="77" t="s">
        <v>70</v>
      </c>
      <c r="W83" s="77" t="s">
        <v>71</v>
      </c>
      <c r="X83" s="77" t="s">
        <v>72</v>
      </c>
    </row>
    <row r="84" spans="15:24" ht="12.75">
      <c r="O84" s="7" t="s">
        <v>42</v>
      </c>
      <c r="P84" s="7" t="s">
        <v>54</v>
      </c>
      <c r="Q84" s="7" t="s">
        <v>45</v>
      </c>
      <c r="R84" s="7" t="s">
        <v>41</v>
      </c>
      <c r="S84" s="77" t="s">
        <v>73</v>
      </c>
      <c r="T84" s="77" t="s">
        <v>100</v>
      </c>
      <c r="U84" s="77"/>
      <c r="V84" s="77" t="s">
        <v>101</v>
      </c>
      <c r="W84" s="77" t="s">
        <v>102</v>
      </c>
      <c r="X84" s="77" t="s">
        <v>103</v>
      </c>
    </row>
    <row r="85" spans="15:24" ht="12.75">
      <c r="O85" s="7" t="s">
        <v>35</v>
      </c>
      <c r="P85" s="7" t="s">
        <v>60</v>
      </c>
      <c r="Q85" s="7" t="s">
        <v>30</v>
      </c>
      <c r="R85" s="7" t="s">
        <v>34</v>
      </c>
      <c r="S85" s="77" t="s">
        <v>104</v>
      </c>
      <c r="T85" s="77" t="s">
        <v>77</v>
      </c>
      <c r="U85" s="77"/>
      <c r="V85" s="77" t="s">
        <v>78</v>
      </c>
      <c r="W85" s="77" t="s">
        <v>79</v>
      </c>
      <c r="X85" s="77" t="s">
        <v>105</v>
      </c>
    </row>
    <row r="86" spans="15:24" ht="12.75">
      <c r="O86" s="7" t="s">
        <v>106</v>
      </c>
      <c r="P86" s="7" t="s">
        <v>57</v>
      </c>
      <c r="Q86" s="7" t="s">
        <v>45</v>
      </c>
      <c r="R86" s="7" t="s">
        <v>41</v>
      </c>
      <c r="S86" s="77" t="s">
        <v>73</v>
      </c>
      <c r="T86" s="77" t="s">
        <v>74</v>
      </c>
      <c r="U86" s="77"/>
      <c r="V86" s="77" t="s">
        <v>75</v>
      </c>
      <c r="W86" s="77" t="s">
        <v>76</v>
      </c>
      <c r="X86" s="77" t="s">
        <v>103</v>
      </c>
    </row>
    <row r="87" spans="15:24" ht="12.75">
      <c r="O87" s="7" t="s">
        <v>33</v>
      </c>
      <c r="P87" s="7" t="s">
        <v>55</v>
      </c>
      <c r="Q87" s="7" t="s">
        <v>45</v>
      </c>
      <c r="R87" s="7" t="s">
        <v>32</v>
      </c>
      <c r="S87" s="77" t="s">
        <v>80</v>
      </c>
      <c r="T87" s="77" t="s">
        <v>81</v>
      </c>
      <c r="U87" s="77"/>
      <c r="V87" s="77" t="s">
        <v>82</v>
      </c>
      <c r="W87" s="77" t="s">
        <v>83</v>
      </c>
      <c r="X87" s="77" t="s">
        <v>84</v>
      </c>
    </row>
    <row r="88" spans="15:24" ht="12.75">
      <c r="O88" s="7" t="s">
        <v>38</v>
      </c>
      <c r="P88" s="7" t="s">
        <v>53</v>
      </c>
      <c r="Q88" s="7" t="s">
        <v>45</v>
      </c>
      <c r="R88" s="7" t="s">
        <v>37</v>
      </c>
      <c r="S88" s="77" t="s">
        <v>85</v>
      </c>
      <c r="T88" s="77" t="s">
        <v>86</v>
      </c>
      <c r="U88" s="77"/>
      <c r="V88" s="77" t="s">
        <v>87</v>
      </c>
      <c r="W88" s="77" t="s">
        <v>88</v>
      </c>
      <c r="X88" s="77" t="s">
        <v>89</v>
      </c>
    </row>
    <row r="89" spans="15:24" ht="12.75">
      <c r="O89" s="7" t="s">
        <v>43</v>
      </c>
      <c r="P89" s="7" t="s">
        <v>58</v>
      </c>
      <c r="Q89" s="7" t="s">
        <v>59</v>
      </c>
      <c r="R89" s="7" t="s">
        <v>36</v>
      </c>
      <c r="S89" s="77" t="s">
        <v>90</v>
      </c>
      <c r="T89" s="77" t="s">
        <v>91</v>
      </c>
      <c r="U89" s="77"/>
      <c r="V89" s="77" t="s">
        <v>92</v>
      </c>
      <c r="W89" s="77" t="s">
        <v>107</v>
      </c>
      <c r="X89" s="77" t="s">
        <v>93</v>
      </c>
    </row>
    <row r="90" spans="15:24" ht="12.75">
      <c r="O90" s="7" t="s">
        <v>39</v>
      </c>
      <c r="P90" s="7" t="s">
        <v>56</v>
      </c>
      <c r="Q90" s="7" t="s">
        <v>40</v>
      </c>
      <c r="R90" s="7" t="s">
        <v>31</v>
      </c>
      <c r="S90" s="77" t="s">
        <v>108</v>
      </c>
      <c r="T90" s="77" t="s">
        <v>94</v>
      </c>
      <c r="U90" s="77" t="s">
        <v>95</v>
      </c>
      <c r="V90" s="77" t="s">
        <v>96</v>
      </c>
      <c r="W90" s="77" t="s">
        <v>97</v>
      </c>
      <c r="X90" s="77" t="s">
        <v>109</v>
      </c>
    </row>
  </sheetData>
  <sheetProtection password="CA7F" sheet="1" objects="1" scenarios="1"/>
  <mergeCells count="10">
    <mergeCell ref="C14:E14"/>
    <mergeCell ref="C15:E15"/>
    <mergeCell ref="B19:H19"/>
    <mergeCell ref="F11:H15"/>
    <mergeCell ref="F5:H5"/>
    <mergeCell ref="C9:E9"/>
    <mergeCell ref="C10:E10"/>
    <mergeCell ref="C11:E11"/>
    <mergeCell ref="C12:E12"/>
    <mergeCell ref="C13:E13"/>
  </mergeCells>
  <dataValidations count="1">
    <dataValidation type="list" allowBlank="1" showInputMessage="1" showErrorMessage="1" promptTitle="Select ID" prompt="Please select the proper ID for your facility" errorTitle="Error" error="Please select an ID from the drop down list." sqref="C9:E9">
      <formula1>$O$82:$O$90</formula1>
    </dataValidation>
  </dataValidations>
  <printOptions horizontalCentered="1"/>
  <pageMargins left="0.5" right="0.5" top="0.5" bottom="0.5" header="0.5" footer="0.5"/>
  <pageSetup fitToHeight="1" fitToWidth="1" horizontalDpi="1200" verticalDpi="1200" orientation="portrait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veggers</dc:creator>
  <cp:keywords/>
  <dc:description/>
  <cp:lastModifiedBy>Steven Jones</cp:lastModifiedBy>
  <cp:lastPrinted>2012-08-17T20:38:17Z</cp:lastPrinted>
  <dcterms:created xsi:type="dcterms:W3CDTF">2006-06-20T14:22:44Z</dcterms:created>
  <dcterms:modified xsi:type="dcterms:W3CDTF">2019-01-07T15:33:47Z</dcterms:modified>
  <cp:category/>
  <cp:version/>
  <cp:contentType/>
  <cp:contentStatus/>
</cp:coreProperties>
</file>