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G:\Audit Unit\nthomson\Interpretive Services\"/>
    </mc:Choice>
  </mc:AlternateContent>
  <xr:revisionPtr revIDLastSave="0" documentId="8_{003B54DB-CC46-4CB8-81D7-6E8EB54455FA}" xr6:coauthVersionLast="36" xr6:coauthVersionMax="36" xr10:uidLastSave="{00000000-0000-0000-0000-000000000000}"/>
  <workbookProtection workbookAlgorithmName="SHA-512" workbookHashValue="BkFfH0q/3FYIHVOuT/06Bi9qgjQw1dNMpml14hQPHGMXhkxOYf9SZ+EMl2FXPdKfQ9plUc8Qoqbk4/QBmGiB/A==" workbookSaltValue="+OLQgdhnhkl20LfVFi40ow==" workbookSpinCount="100000" lockStructure="1"/>
  <bookViews>
    <workbookView xWindow="0" yWindow="0" windowWidth="19200" windowHeight="6970" xr2:uid="{00000000-000D-0000-FFFF-FFFF00000000}"/>
  </bookViews>
  <sheets>
    <sheet name="Invoice" sheetId="2" r:id="rId1"/>
    <sheet name="Rates" sheetId="6" state="hidden" r:id="rId2"/>
    <sheet name="InvoiceUpload" sheetId="9" state="hidden" r:id="rId3"/>
  </sheets>
  <definedNames>
    <definedName name="ExternalData_1" localSheetId="2" hidden="1">InvoiceUpload!$A$1:$N$72</definedName>
    <definedName name="Languages">TblLanguages[Languages]</definedName>
    <definedName name="Locations">TblLocations[Locations]</definedName>
    <definedName name="Months">TblMonths[Months]</definedName>
    <definedName name="Providers">TblDBA[DBA]</definedName>
  </definedNames>
  <calcPr calcId="191029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28" i="9" l="1"/>
  <c r="R28" i="9" s="1"/>
  <c r="P28" i="9"/>
  <c r="Q28" i="9"/>
  <c r="O29" i="9"/>
  <c r="R29" i="9" s="1"/>
  <c r="P29" i="9"/>
  <c r="Q29" i="9"/>
  <c r="O30" i="9"/>
  <c r="R30" i="9" s="1"/>
  <c r="P30" i="9"/>
  <c r="Q30" i="9"/>
  <c r="O31" i="9"/>
  <c r="R31" i="9" s="1"/>
  <c r="P31" i="9"/>
  <c r="Q31" i="9"/>
  <c r="O32" i="9"/>
  <c r="R32" i="9" s="1"/>
  <c r="P32" i="9"/>
  <c r="Q32" i="9"/>
  <c r="O33" i="9"/>
  <c r="R33" i="9" s="1"/>
  <c r="P33" i="9"/>
  <c r="Q33" i="9"/>
  <c r="O34" i="9"/>
  <c r="R34" i="9" s="1"/>
  <c r="P34" i="9"/>
  <c r="Q34" i="9"/>
  <c r="O35" i="9"/>
  <c r="R35" i="9" s="1"/>
  <c r="P35" i="9"/>
  <c r="Q35" i="9"/>
  <c r="O36" i="9"/>
  <c r="R36" i="9" s="1"/>
  <c r="P36" i="9"/>
  <c r="Q36" i="9"/>
  <c r="O37" i="9"/>
  <c r="R37" i="9" s="1"/>
  <c r="P37" i="9"/>
  <c r="Q37" i="9"/>
  <c r="O38" i="9"/>
  <c r="R38" i="9" s="1"/>
  <c r="P38" i="9"/>
  <c r="Q38" i="9"/>
  <c r="O39" i="9"/>
  <c r="R39" i="9" s="1"/>
  <c r="P39" i="9"/>
  <c r="Q39" i="9"/>
  <c r="O40" i="9"/>
  <c r="R40" i="9" s="1"/>
  <c r="P40" i="9"/>
  <c r="Q40" i="9"/>
  <c r="O41" i="9"/>
  <c r="R41" i="9" s="1"/>
  <c r="P41" i="9"/>
  <c r="Q41" i="9"/>
  <c r="O42" i="9"/>
  <c r="R42" i="9" s="1"/>
  <c r="P42" i="9"/>
  <c r="Q42" i="9"/>
  <c r="O43" i="9"/>
  <c r="R43" i="9" s="1"/>
  <c r="P43" i="9"/>
  <c r="Q43" i="9"/>
  <c r="O44" i="9"/>
  <c r="R44" i="9" s="1"/>
  <c r="P44" i="9"/>
  <c r="Q44" i="9"/>
  <c r="O45" i="9"/>
  <c r="R45" i="9" s="1"/>
  <c r="P45" i="9"/>
  <c r="Q45" i="9"/>
  <c r="O46" i="9"/>
  <c r="R46" i="9" s="1"/>
  <c r="P46" i="9"/>
  <c r="Q46" i="9"/>
  <c r="O47" i="9"/>
  <c r="R47" i="9" s="1"/>
  <c r="P47" i="9"/>
  <c r="Q47" i="9"/>
  <c r="O48" i="9"/>
  <c r="R48" i="9" s="1"/>
  <c r="P48" i="9"/>
  <c r="Q48" i="9"/>
  <c r="O49" i="9"/>
  <c r="R49" i="9" s="1"/>
  <c r="P49" i="9"/>
  <c r="Q49" i="9"/>
  <c r="O50" i="9"/>
  <c r="R50" i="9" s="1"/>
  <c r="P50" i="9"/>
  <c r="Q50" i="9"/>
  <c r="O51" i="9"/>
  <c r="R51" i="9" s="1"/>
  <c r="P51" i="9"/>
  <c r="Q51" i="9"/>
  <c r="O52" i="9"/>
  <c r="R52" i="9" s="1"/>
  <c r="P52" i="9"/>
  <c r="Q52" i="9"/>
  <c r="O53" i="9"/>
  <c r="R53" i="9" s="1"/>
  <c r="P53" i="9"/>
  <c r="Q53" i="9"/>
  <c r="O54" i="9"/>
  <c r="R54" i="9" s="1"/>
  <c r="P54" i="9"/>
  <c r="Q54" i="9"/>
  <c r="O55" i="9"/>
  <c r="R55" i="9" s="1"/>
  <c r="P55" i="9"/>
  <c r="Q55" i="9"/>
  <c r="O56" i="9"/>
  <c r="R56" i="9" s="1"/>
  <c r="P56" i="9"/>
  <c r="Q56" i="9"/>
  <c r="O57" i="9"/>
  <c r="R57" i="9" s="1"/>
  <c r="P57" i="9"/>
  <c r="Q57" i="9"/>
  <c r="O58" i="9"/>
  <c r="R58" i="9" s="1"/>
  <c r="P58" i="9"/>
  <c r="Q58" i="9"/>
  <c r="O59" i="9"/>
  <c r="R59" i="9" s="1"/>
  <c r="P59" i="9"/>
  <c r="Q59" i="9"/>
  <c r="O60" i="9"/>
  <c r="R60" i="9" s="1"/>
  <c r="P60" i="9"/>
  <c r="Q60" i="9"/>
  <c r="O61" i="9"/>
  <c r="R61" i="9" s="1"/>
  <c r="P61" i="9"/>
  <c r="Q61" i="9"/>
  <c r="O62" i="9"/>
  <c r="R62" i="9" s="1"/>
  <c r="P62" i="9"/>
  <c r="Q62" i="9"/>
  <c r="O63" i="9"/>
  <c r="R63" i="9" s="1"/>
  <c r="P63" i="9"/>
  <c r="Q63" i="9"/>
  <c r="O64" i="9"/>
  <c r="R64" i="9" s="1"/>
  <c r="P64" i="9"/>
  <c r="Q64" i="9"/>
  <c r="O65" i="9"/>
  <c r="R65" i="9" s="1"/>
  <c r="P65" i="9"/>
  <c r="Q65" i="9"/>
  <c r="O66" i="9"/>
  <c r="R66" i="9" s="1"/>
  <c r="P66" i="9"/>
  <c r="Q66" i="9"/>
  <c r="O67" i="9"/>
  <c r="R67" i="9" s="1"/>
  <c r="P67" i="9"/>
  <c r="Q67" i="9"/>
  <c r="O68" i="9"/>
  <c r="R68" i="9" s="1"/>
  <c r="P68" i="9"/>
  <c r="Q68" i="9"/>
  <c r="O69" i="9"/>
  <c r="R69" i="9" s="1"/>
  <c r="P69" i="9"/>
  <c r="Q69" i="9"/>
  <c r="O70" i="9"/>
  <c r="R70" i="9" s="1"/>
  <c r="P70" i="9"/>
  <c r="Q70" i="9"/>
  <c r="O71" i="9"/>
  <c r="R71" i="9" s="1"/>
  <c r="P71" i="9"/>
  <c r="Q71" i="9"/>
  <c r="K8" i="2" l="1"/>
  <c r="L9" i="2"/>
  <c r="L10" i="2"/>
  <c r="K11" i="2"/>
  <c r="K12" i="2"/>
  <c r="L13" i="2"/>
  <c r="L14" i="2"/>
  <c r="K15" i="2"/>
  <c r="K16" i="2"/>
  <c r="L17" i="2"/>
  <c r="L18" i="2"/>
  <c r="K19" i="2"/>
  <c r="K20" i="2"/>
  <c r="L21" i="2"/>
  <c r="L22" i="2"/>
  <c r="K23" i="2"/>
  <c r="K24" i="2"/>
  <c r="L25" i="2"/>
  <c r="L26" i="2"/>
  <c r="K27" i="2"/>
  <c r="K28" i="2"/>
  <c r="L29" i="2"/>
  <c r="L30" i="2"/>
  <c r="K31" i="2"/>
  <c r="K32" i="2"/>
  <c r="L33" i="2"/>
  <c r="L34" i="2"/>
  <c r="K35" i="2"/>
  <c r="K36" i="2"/>
  <c r="L37" i="2"/>
  <c r="L38" i="2"/>
  <c r="K39" i="2"/>
  <c r="K40" i="2"/>
  <c r="L41" i="2"/>
  <c r="L42" i="2"/>
  <c r="K43" i="2"/>
  <c r="K44" i="2"/>
  <c r="L45" i="2"/>
  <c r="L46" i="2"/>
  <c r="K47" i="2"/>
  <c r="K48" i="2"/>
  <c r="L49" i="2"/>
  <c r="L50" i="2"/>
  <c r="K51" i="2"/>
  <c r="K52" i="2"/>
  <c r="L53" i="2"/>
  <c r="L54" i="2"/>
  <c r="K55" i="2"/>
  <c r="K56" i="2"/>
  <c r="L57" i="2"/>
  <c r="L58" i="2"/>
  <c r="K59" i="2"/>
  <c r="K60" i="2"/>
  <c r="L61" i="2"/>
  <c r="L62" i="2"/>
  <c r="K63" i="2"/>
  <c r="K64" i="2"/>
  <c r="L65" i="2"/>
  <c r="L66" i="2"/>
  <c r="K67" i="2"/>
  <c r="K68" i="2"/>
  <c r="L69" i="2"/>
  <c r="L70" i="2"/>
  <c r="K71" i="2"/>
  <c r="K72" i="2"/>
  <c r="L73" i="2"/>
  <c r="L74" i="2"/>
  <c r="K75" i="2"/>
  <c r="K76" i="2"/>
  <c r="L77" i="2"/>
  <c r="L78" i="2"/>
  <c r="K66" i="2" l="1"/>
  <c r="K34" i="2"/>
  <c r="M34" i="2" s="1"/>
  <c r="K50" i="2"/>
  <c r="M50" i="2" s="1"/>
  <c r="K18" i="2"/>
  <c r="M18" i="2" s="1"/>
  <c r="L56" i="2"/>
  <c r="L40" i="2"/>
  <c r="M40" i="2" s="1"/>
  <c r="L24" i="2"/>
  <c r="M24" i="2" s="1"/>
  <c r="K78" i="2"/>
  <c r="K62" i="2"/>
  <c r="K46" i="2"/>
  <c r="M46" i="2" s="1"/>
  <c r="K30" i="2"/>
  <c r="M30" i="2" s="1"/>
  <c r="K14" i="2"/>
  <c r="M14" i="2" s="1"/>
  <c r="L68" i="2"/>
  <c r="L52" i="2"/>
  <c r="M52" i="2" s="1"/>
  <c r="L36" i="2"/>
  <c r="M36" i="2" s="1"/>
  <c r="L20" i="2"/>
  <c r="M20" i="2" s="1"/>
  <c r="L72" i="2"/>
  <c r="K74" i="2"/>
  <c r="K58" i="2"/>
  <c r="K42" i="2"/>
  <c r="M42" i="2" s="1"/>
  <c r="K26" i="2"/>
  <c r="M26" i="2" s="1"/>
  <c r="K10" i="2"/>
  <c r="M10" i="2" s="1"/>
  <c r="L64" i="2"/>
  <c r="L48" i="2"/>
  <c r="M48" i="2" s="1"/>
  <c r="L32" i="2"/>
  <c r="M32" i="2" s="1"/>
  <c r="L16" i="2"/>
  <c r="M16" i="2" s="1"/>
  <c r="K70" i="2"/>
  <c r="K54" i="2"/>
  <c r="K38" i="2"/>
  <c r="M38" i="2" s="1"/>
  <c r="K22" i="2"/>
  <c r="M22" i="2" s="1"/>
  <c r="L76" i="2"/>
  <c r="L60" i="2"/>
  <c r="L44" i="2"/>
  <c r="M44" i="2" s="1"/>
  <c r="L28" i="2"/>
  <c r="M28" i="2" s="1"/>
  <c r="L12" i="2"/>
  <c r="M12" i="2" s="1"/>
  <c r="K77" i="2"/>
  <c r="K73" i="2"/>
  <c r="K69" i="2"/>
  <c r="K65" i="2"/>
  <c r="K61" i="2"/>
  <c r="K57" i="2"/>
  <c r="K53" i="2"/>
  <c r="M53" i="2" s="1"/>
  <c r="K49" i="2"/>
  <c r="M49" i="2" s="1"/>
  <c r="K45" i="2"/>
  <c r="M45" i="2" s="1"/>
  <c r="K41" i="2"/>
  <c r="M41" i="2" s="1"/>
  <c r="K37" i="2"/>
  <c r="M37" i="2" s="1"/>
  <c r="K33" i="2"/>
  <c r="M33" i="2" s="1"/>
  <c r="K29" i="2"/>
  <c r="M29" i="2" s="1"/>
  <c r="K25" i="2"/>
  <c r="M25" i="2" s="1"/>
  <c r="K21" i="2"/>
  <c r="M21" i="2" s="1"/>
  <c r="K17" i="2"/>
  <c r="M17" i="2" s="1"/>
  <c r="K13" i="2"/>
  <c r="M13" i="2" s="1"/>
  <c r="K9" i="2"/>
  <c r="L75" i="2"/>
  <c r="L71" i="2"/>
  <c r="L67" i="2"/>
  <c r="L63" i="2"/>
  <c r="L59" i="2"/>
  <c r="L55" i="2"/>
  <c r="L51" i="2"/>
  <c r="M51" i="2" s="1"/>
  <c r="L47" i="2"/>
  <c r="M47" i="2" s="1"/>
  <c r="L43" i="2"/>
  <c r="M43" i="2" s="1"/>
  <c r="L39" i="2"/>
  <c r="M39" i="2" s="1"/>
  <c r="L35" i="2"/>
  <c r="M35" i="2" s="1"/>
  <c r="L31" i="2"/>
  <c r="M31" i="2" s="1"/>
  <c r="L27" i="2"/>
  <c r="M27" i="2" s="1"/>
  <c r="L23" i="2"/>
  <c r="M23" i="2" s="1"/>
  <c r="L19" i="2"/>
  <c r="M19" i="2" s="1"/>
  <c r="L15" i="2"/>
  <c r="M15" i="2" s="1"/>
  <c r="L11" i="2"/>
  <c r="M11" i="2" s="1"/>
  <c r="L8" i="2"/>
  <c r="Q2" i="9" l="1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72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72" i="9"/>
  <c r="O2" i="9"/>
  <c r="R2" i="9" s="1"/>
  <c r="O3" i="9"/>
  <c r="R3" i="9" s="1"/>
  <c r="O4" i="9"/>
  <c r="R4" i="9" s="1"/>
  <c r="O5" i="9"/>
  <c r="R5" i="9" s="1"/>
  <c r="O6" i="9"/>
  <c r="R6" i="9" s="1"/>
  <c r="O7" i="9"/>
  <c r="R7" i="9" s="1"/>
  <c r="O8" i="9"/>
  <c r="R8" i="9" s="1"/>
  <c r="O9" i="9"/>
  <c r="R9" i="9" s="1"/>
  <c r="O10" i="9"/>
  <c r="R10" i="9" s="1"/>
  <c r="O11" i="9"/>
  <c r="R11" i="9" s="1"/>
  <c r="O12" i="9"/>
  <c r="R12" i="9" s="1"/>
  <c r="O13" i="9"/>
  <c r="R13" i="9" s="1"/>
  <c r="O14" i="9"/>
  <c r="R14" i="9" s="1"/>
  <c r="O15" i="9"/>
  <c r="R15" i="9" s="1"/>
  <c r="O16" i="9"/>
  <c r="R16" i="9" s="1"/>
  <c r="O17" i="9"/>
  <c r="R17" i="9" s="1"/>
  <c r="O18" i="9"/>
  <c r="R18" i="9" s="1"/>
  <c r="O19" i="9"/>
  <c r="R19" i="9" s="1"/>
  <c r="O20" i="9"/>
  <c r="R20" i="9" s="1"/>
  <c r="O21" i="9"/>
  <c r="R21" i="9" s="1"/>
  <c r="O22" i="9"/>
  <c r="R22" i="9" s="1"/>
  <c r="O23" i="9"/>
  <c r="R23" i="9" s="1"/>
  <c r="O24" i="9"/>
  <c r="R24" i="9" s="1"/>
  <c r="O25" i="9"/>
  <c r="R25" i="9" s="1"/>
  <c r="O26" i="9"/>
  <c r="R26" i="9" s="1"/>
  <c r="O27" i="9"/>
  <c r="R27" i="9" s="1"/>
  <c r="O72" i="9"/>
  <c r="R72" i="9" s="1"/>
  <c r="M68" i="2" l="1"/>
  <c r="M69" i="2"/>
  <c r="M72" i="2"/>
  <c r="M73" i="2"/>
  <c r="M74" i="2"/>
  <c r="M75" i="2"/>
  <c r="M76" i="2"/>
  <c r="M77" i="2"/>
  <c r="M71" i="2" l="1"/>
  <c r="M78" i="2"/>
  <c r="M70" i="2"/>
  <c r="M66" i="2"/>
  <c r="A8" i="6" l="1"/>
  <c r="A2" i="6"/>
  <c r="A3" i="6"/>
  <c r="A7" i="6"/>
  <c r="A6" i="6"/>
  <c r="A9" i="6"/>
  <c r="A11" i="6"/>
  <c r="A10" i="6"/>
  <c r="A13" i="6"/>
  <c r="A12" i="6"/>
  <c r="A14" i="6"/>
  <c r="A16" i="6"/>
  <c r="A15" i="6"/>
  <c r="A18" i="6"/>
  <c r="A17" i="6"/>
  <c r="A20" i="6"/>
  <c r="A19" i="6"/>
  <c r="A22" i="6"/>
  <c r="A21" i="6"/>
  <c r="A5" i="6"/>
  <c r="A4" i="6"/>
  <c r="A24" i="6"/>
  <c r="A23" i="6"/>
  <c r="A26" i="6"/>
  <c r="A25" i="6"/>
  <c r="A28" i="6"/>
  <c r="A27" i="6"/>
  <c r="M60" i="2" l="1"/>
  <c r="M62" i="2"/>
  <c r="M63" i="2"/>
  <c r="M64" i="2"/>
  <c r="M59" i="2"/>
  <c r="M67" i="2"/>
  <c r="M65" i="2" l="1"/>
  <c r="M61" i="2"/>
  <c r="M57" i="2"/>
  <c r="M56" i="2"/>
  <c r="M58" i="2"/>
  <c r="M55" i="2"/>
  <c r="M8" i="2"/>
  <c r="M9" i="2"/>
  <c r="M54" i="2"/>
  <c r="M4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QryInvoice" description="Connection to the 'QryInvoice' query in the workbook." type="5" refreshedVersion="6" background="1" saveData="1">
    <dbPr connection="Provider=Microsoft.Mashup.OleDb.1;Data Source=$Workbook$;Location=QryInvoice;Extended Properties=&quot;&quot;" command="SELECT * FROM [QryInvoice]"/>
  </connection>
</connections>
</file>

<file path=xl/sharedStrings.xml><?xml version="1.0" encoding="utf-8"?>
<sst xmlns="http://schemas.openxmlformats.org/spreadsheetml/2006/main" count="222" uniqueCount="58">
  <si>
    <t>Date of Service</t>
  </si>
  <si>
    <t>Facility Name</t>
  </si>
  <si>
    <t>Notes</t>
  </si>
  <si>
    <t>Spanish</t>
  </si>
  <si>
    <t>Month of Services</t>
  </si>
  <si>
    <t>Name of Medicaid Member</t>
  </si>
  <si>
    <t>Language</t>
  </si>
  <si>
    <t>Interpreter</t>
  </si>
  <si>
    <t>Time In</t>
  </si>
  <si>
    <t>Time Out</t>
  </si>
  <si>
    <t>Rate</t>
  </si>
  <si>
    <t>Billing Amount</t>
  </si>
  <si>
    <t>Medicaid Member ID</t>
  </si>
  <si>
    <t>Invoice Number</t>
  </si>
  <si>
    <t>Member
No Show/
Canceled</t>
  </si>
  <si>
    <t>Telelanguage, Inc.</t>
  </si>
  <si>
    <t>5 Star Interpreting</t>
  </si>
  <si>
    <t>DBA</t>
  </si>
  <si>
    <t xml:space="preserve">CommGap </t>
  </si>
  <si>
    <t>InSync</t>
  </si>
  <si>
    <t>ASL</t>
  </si>
  <si>
    <t>Interwest Interpreting Inc.</t>
  </si>
  <si>
    <t>Language Line Solutions</t>
  </si>
  <si>
    <t>Voiance</t>
  </si>
  <si>
    <t>Language Link</t>
  </si>
  <si>
    <t>In person</t>
  </si>
  <si>
    <t>After Hours</t>
  </si>
  <si>
    <t>Weekend</t>
  </si>
  <si>
    <t>Other</t>
  </si>
  <si>
    <t>Telephone</t>
  </si>
  <si>
    <t>Languages</t>
  </si>
  <si>
    <t>Normal</t>
  </si>
  <si>
    <t>Location</t>
  </si>
  <si>
    <t>Locations</t>
  </si>
  <si>
    <t>Min Time</t>
  </si>
  <si>
    <t>Index</t>
  </si>
  <si>
    <t>Total Units</t>
  </si>
  <si>
    <t>Asian Association of Utah</t>
  </si>
  <si>
    <t>Amount due:</t>
  </si>
  <si>
    <t>Provider</t>
  </si>
  <si>
    <t>Month</t>
  </si>
  <si>
    <t>InvoiceRefNum</t>
  </si>
  <si>
    <t>Months</t>
  </si>
  <si>
    <t>ContractID</t>
  </si>
  <si>
    <t>MA884</t>
  </si>
  <si>
    <t>MA2255</t>
  </si>
  <si>
    <t>MA1841</t>
  </si>
  <si>
    <t>MA2253</t>
  </si>
  <si>
    <t>Linguistica</t>
  </si>
  <si>
    <t>MA880</t>
  </si>
  <si>
    <t>ProvContractID</t>
  </si>
  <si>
    <t>MA1070</t>
  </si>
  <si>
    <t>American Sign Language Communication</t>
  </si>
  <si>
    <t>Select provider</t>
  </si>
  <si>
    <t>[blank]</t>
  </si>
  <si>
    <t>MA2084</t>
  </si>
  <si>
    <t>Data Validation</t>
  </si>
  <si>
    <t>Version 20210528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</si>
</sst>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ddd\,\ mmm\-dd"/>
    <numFmt numFmtId="166" formatCode="[$-F400]h:mm:ss\ AM/PM"/>
    <numFmt numFmtId="167" formatCode="[$-409]mmmm\ yy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2"/>
      <color rgb="FF3F3F76"/>
      <name val="Arial"/>
      <family val="2"/>
    </font>
    <font>
      <b/>
      <sz val="12"/>
      <color rgb="FF3F3F76"/>
      <name val="Arial"/>
      <family val="2"/>
    </font>
    <font>
      <b/>
      <sz val="12"/>
      <color theme="1"/>
      <name val="Arial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2" applyNumberFormat="0" applyAlignment="0" applyProtection="0"/>
  </cellStyleXfs>
  <cellXfs count="31">
    <xf numFmtId="0" fontId="0" fillId="0" borderId="0" xfId="0"/>
    <xf numFmtId="164" fontId="0" fillId="0" borderId="0" xfId="0" applyNumberFormat="1"/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/>
    <xf numFmtId="0" fontId="5" fillId="2" borderId="2" xfId="2" applyFont="1"/>
    <xf numFmtId="0" fontId="6" fillId="0" borderId="0" xfId="0" applyFont="1"/>
    <xf numFmtId="43" fontId="0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/>
    <xf numFmtId="164" fontId="1" fillId="0" borderId="0" xfId="0" applyNumberFormat="1" applyFont="1" applyFill="1" applyBorder="1"/>
    <xf numFmtId="165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wrapText="1"/>
    </xf>
    <xf numFmtId="14" fontId="0" fillId="0" borderId="0" xfId="0" applyNumberFormat="1"/>
    <xf numFmtId="166" fontId="0" fillId="0" borderId="0" xfId="0" applyNumberFormat="1"/>
    <xf numFmtId="167" fontId="4" fillId="2" borderId="2" xfId="2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applyProtection="1"/>
    <xf numFmtId="18" fontId="0" fillId="0" borderId="0" xfId="0" applyNumberFormat="1"/>
    <xf numFmtId="0" fontId="7" fillId="0" borderId="0" xfId="0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164" fontId="0" fillId="0" borderId="0" xfId="0" applyNumberFormat="1" applyProtection="1">
      <protection hidden="1"/>
    </xf>
    <xf numFmtId="43" fontId="0" fillId="0" borderId="0" xfId="1" applyFont="1" applyFill="1" applyProtection="1">
      <protection hidden="1"/>
    </xf>
    <xf numFmtId="164" fontId="0" fillId="0" borderId="0" xfId="0" applyNumberFormat="1" applyFill="1" applyProtection="1">
      <protection hidden="1"/>
    </xf>
    <xf numFmtId="49" fontId="4" fillId="2" borderId="2" xfId="2" applyNumberFormat="1" applyFont="1"/>
  </cellXfs>
  <cellStyles count="3">
    <cellStyle name="Comma" xfId="1" builtinId="3"/>
    <cellStyle name="Input" xfId="2" builtinId="20"/>
    <cellStyle name="Normal" xfId="0" builtinId="0"/>
  </cellStyles>
  <dxfs count="24">
    <dxf>
      <numFmt numFmtId="0" formatCode="General"/>
    </dxf>
    <dxf>
      <numFmt numFmtId="30" formatCode="@"/>
    </dxf>
    <dxf>
      <numFmt numFmtId="19" formatCode="m/d/yyyy"/>
    </dxf>
    <dxf>
      <numFmt numFmtId="0" formatCode="General"/>
    </dxf>
    <dxf>
      <numFmt numFmtId="164" formatCode="&quot;$&quot;#,##0.00"/>
    </dxf>
    <dxf>
      <numFmt numFmtId="164" formatCode="&quot;$&quot;#,##0.00"/>
    </dxf>
    <dxf>
      <numFmt numFmtId="167" formatCode="[$-409]mmmm\ yyyy;@"/>
    </dxf>
    <dxf>
      <numFmt numFmtId="167" formatCode="[$-409]mmmm\ yyyy;@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&quot;$&quot;#,##0.00"/>
    </dxf>
    <dxf>
      <numFmt numFmtId="0" formatCode="General"/>
      <protection locked="1" hidden="1"/>
    </dxf>
    <dxf>
      <numFmt numFmtId="0" formatCode="General"/>
    </dxf>
    <dxf>
      <numFmt numFmtId="164" formatCode="&quot;$&quot;#,##0.00"/>
      <protection locked="1" hidden="1"/>
    </dxf>
    <dxf>
      <numFmt numFmtId="164" formatCode="&quot;$&quot;#,##0.00"/>
      <protection locked="1" hidden="1"/>
    </dxf>
    <dxf>
      <numFmt numFmtId="35" formatCode="_(* #,##0.00_);_(* \(#,##0.00\);_(* &quot;-&quot;??_);_(@_)"/>
      <protection locked="1" hidden="1"/>
    </dxf>
    <dxf>
      <numFmt numFmtId="23" formatCode="h:mm\ AM/PM"/>
    </dxf>
    <dxf>
      <numFmt numFmtId="23" formatCode="h:mm\ AM/PM"/>
    </dxf>
    <dxf>
      <alignment horizontal="center" vertical="bottom" textRotation="0" indent="0" justifyLastLine="0" shrinkToFit="0" readingOrder="0"/>
    </dxf>
    <dxf>
      <numFmt numFmtId="30" formatCode="@"/>
    </dxf>
    <dxf>
      <numFmt numFmtId="165" formatCode="ddd\,\ mmm\-dd"/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0000000}" autoFormatId="16" applyNumberFormats="0" applyBorderFormats="0" applyFontFormats="1" applyPatternFormats="1" applyAlignmentFormats="0" applyWidthHeightFormats="0">
  <queryTableRefresh preserveSortFilterLayout="0" nextId="19" unboundColumnsRight="4">
    <queryTableFields count="18">
      <queryTableField id="1" name="Date of Service" tableColumnId="73"/>
      <queryTableField id="2" name="Name of Medicaid Member" tableColumnId="74"/>
      <queryTableField id="3" name="Medicaid Member ID" tableColumnId="75"/>
      <queryTableField id="4" name="Facility Name" tableColumnId="76"/>
      <queryTableField id="5" name="Location" tableColumnId="77"/>
      <queryTableField id="6" name="Language" tableColumnId="78"/>
      <queryTableField id="7" name="Interpreter" tableColumnId="79"/>
      <queryTableField id="8" name="Member_x000a_No Show/_x000a_Canceled" tableColumnId="80"/>
      <queryTableField id="9" name="Time In" tableColumnId="81"/>
      <queryTableField id="10" name="Time Out" tableColumnId="82"/>
      <queryTableField id="11" name="Total Units" tableColumnId="83"/>
      <queryTableField id="12" name="Rate" tableColumnId="84"/>
      <queryTableField id="13" name="Billing Amount" tableColumnId="85"/>
      <queryTableField id="14" name="Notes" tableColumnId="86"/>
      <queryTableField id="15" dataBound="0" tableColumnId="87"/>
      <queryTableField id="16" dataBound="0" tableColumnId="88"/>
      <queryTableField id="17" dataBound="0" tableColumnId="89"/>
      <queryTableField id="18" dataBound="0" tableColumnId="90"/>
    </queryTableFields>
  </queryTableRefresh>
</queryTable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oice" displayName="TblInvoice" ref="A7:O78" totalsRowShown="0" headerRowDxfId="23">
  <autoFilter ref="A7:O78" xr:uid="{00000000-0009-0000-0100-000002000000}"/>
  <tableColumns count="15">
    <tableColumn id="1" xr3:uid="{00000000-0010-0000-0000-000001000000}" name="Date of Service" dataDxfId="22"/>
    <tableColumn id="2" xr3:uid="{00000000-0010-0000-0000-000002000000}" name="Name of Medicaid Member"/>
    <tableColumn id="4" xr3:uid="{00000000-0010-0000-0000-000004000000}" name="Medicaid Member ID" dataDxfId="21"/>
    <tableColumn id="3" xr3:uid="{00000000-0010-0000-0000-000003000000}" name="Facility Name"/>
    <tableColumn id="14" xr3:uid="{00000000-0010-0000-0000-00000E000000}" name="Location"/>
    <tableColumn id="5" xr3:uid="{00000000-0010-0000-0000-000005000000}" name="Language"/>
    <tableColumn id="6" xr3:uid="{00000000-0010-0000-0000-000006000000}" name="Interpreter"/>
    <tableColumn id="13" xr3:uid="{00000000-0010-0000-0000-00000D000000}" name="Member_x000a_No Show/_x000a_Canceled" dataDxfId="20"/>
    <tableColumn id="7" xr3:uid="{00000000-0010-0000-0000-000007000000}" name="Time In" dataDxfId="19"/>
    <tableColumn id="8" xr3:uid="{00000000-0010-0000-0000-000008000000}" name="Time Out" dataDxfId="18"/>
    <tableColumn id="9" xr3:uid="{00000000-0010-0000-0000-000009000000}" name="Total Units" dataDxfId="17" dataCellStyle="Comma">
      <calculatedColumnFormula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calculatedColumnFormula>
    </tableColumn>
    <tableColumn id="10" xr3:uid="{00000000-0010-0000-0000-00000A000000}" name="Rate" dataDxfId="16">
      <calculatedColumnFormula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calculatedColumnFormula>
    </tableColumn>
    <tableColumn id="11" xr3:uid="{00000000-0010-0000-0000-00000B000000}" name="Billing Amount" dataDxfId="15">
      <calculatedColumnFormula>TblInvoice[[#This Row],[Rate]]*TblInvoice[[#This Row],[Total Units]]</calculatedColumnFormula>
    </tableColumn>
    <tableColumn id="12" xr3:uid="{00000000-0010-0000-0000-00000C000000}" name="Notes" dataDxfId="14"/>
    <tableColumn id="15" xr3:uid="{00000000-0010-0000-0000-00000F000000}" name="Data Validation" dataDxfId="13">
      <calculatedColumnFormula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IF(OR(H8="Y",H8="N")=FALSE,"Member No Show must be Y or N",
IF(I8="","Enter Time In",
IF(H8="","Enter Time Out",
IF(AND(I8&lt;1,I8&lt;=J8)=FALSE,"Time In must be less than Time Out",
IF(AND(J8&lt;1,J8&gt;=I8)=FALSE,"Time Out must be greater than Time In","validation successful")))))))))))))))))))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ates" displayName="Rates" ref="A1:H28" totalsRowShown="0">
  <autoFilter ref="A1:H28" xr:uid="{00000000-0009-0000-0100-000003000000}"/>
  <sortState ref="A2:H30">
    <sortCondition ref="B2:B30"/>
    <sortCondition ref="C2:C30"/>
    <sortCondition ref="D2:D30"/>
  </sortState>
  <tableColumns count="8">
    <tableColumn id="8" xr3:uid="{00000000-0010-0000-0100-000008000000}" name="Index" dataDxfId="12">
      <calculatedColumnFormula>Rates[[#This Row],[DBA]]&amp;Rates[[#This Row],[Location]]&amp;Rates[[#This Row],[Language]]</calculatedColumnFormula>
    </tableColumn>
    <tableColumn id="1" xr3:uid="{00000000-0010-0000-0100-000001000000}" name="DBA"/>
    <tableColumn id="2" xr3:uid="{00000000-0010-0000-0100-000002000000}" name="Location"/>
    <tableColumn id="3" xr3:uid="{00000000-0010-0000-0100-000003000000}" name="Language"/>
    <tableColumn id="4" xr3:uid="{00000000-0010-0000-0100-000004000000}" name="Min Time" dataDxfId="11" dataCellStyle="Comma"/>
    <tableColumn id="5" xr3:uid="{00000000-0010-0000-0100-000005000000}" name="Normal" dataDxfId="10"/>
    <tableColumn id="6" xr3:uid="{00000000-0010-0000-0100-000006000000}" name="After Hours" dataDxfId="9"/>
    <tableColumn id="7" xr3:uid="{00000000-0010-0000-0100-000007000000}" name="Weekend" dataDxfId="8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DBA" displayName="TblDBA" ref="J1:K8" totalsRowShown="0">
  <autoFilter ref="J1:K8" xr:uid="{00000000-0009-0000-0100-000004000000}"/>
  <sortState ref="J2:K7">
    <sortCondition ref="J1:J7"/>
  </sortState>
  <tableColumns count="2">
    <tableColumn id="1" xr3:uid="{00000000-0010-0000-0200-000001000000}" name="DBA"/>
    <tableColumn id="2" xr3:uid="{00000000-0010-0000-0200-000002000000}" name="ContractID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blLanguages" displayName="TblLanguages" ref="O1:O4" totalsRowShown="0">
  <autoFilter ref="O1:O4" xr:uid="{00000000-0009-0000-0100-000005000000}"/>
  <tableColumns count="1">
    <tableColumn id="1" xr3:uid="{00000000-0010-0000-0300-000001000000}" name="Languages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blLocations" displayName="TblLocations" ref="M1:M3" totalsRowShown="0">
  <autoFilter ref="M1:M3" xr:uid="{00000000-0009-0000-0100-000006000000}"/>
  <tableColumns count="1">
    <tableColumn id="1" xr3:uid="{00000000-0010-0000-0400-000001000000}" name="Locations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blMonths" displayName="TblMonths" ref="Q1:Q85" totalsRowShown="0" dataDxfId="7">
  <autoFilter ref="Q1:Q85" xr:uid="{00000000-0009-0000-0100-000001000000}"/>
  <tableColumns count="1">
    <tableColumn id="1" xr3:uid="{00000000-0010-0000-0500-000001000000}" name="Months" dataDxfId="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QryInvoice" displayName="QryInvoice" ref="A1:R72" tableType="queryTable" totalsRowShown="0">
  <autoFilter ref="A1:R72" xr:uid="{0486A2B5-E0F4-4095-81A7-F737043EA417}"/>
  <tableColumns count="18">
    <tableColumn id="73" xr3:uid="{297B9BED-5A9A-44A4-AE72-21BC3CBBA598}" uniqueName="73" name="Date of Service" queryTableFieldId="1"/>
    <tableColumn id="74" xr3:uid="{CCCAA8C8-6441-48A8-AE87-1D8DF14AC376}" uniqueName="74" name="Name of Medicaid Member" queryTableFieldId="2"/>
    <tableColumn id="75" xr3:uid="{07401A69-0108-4FC7-894F-6015DEE07033}" uniqueName="75" name="Medicaid Member ID" queryTableFieldId="3"/>
    <tableColumn id="76" xr3:uid="{6EB8BB4E-4A46-44AD-A726-3AD66C1BD8C8}" uniqueName="76" name="Facility Name" queryTableFieldId="4"/>
    <tableColumn id="77" xr3:uid="{0E63DDA8-DA77-40E4-9715-8BE1A2B17CBC}" uniqueName="77" name="Location" queryTableFieldId="5"/>
    <tableColumn id="78" xr3:uid="{7C5ECC27-7B28-47F7-B0A4-2CCFFE05B9CF}" uniqueName="78" name="Language" queryTableFieldId="6"/>
    <tableColumn id="79" xr3:uid="{89B8139E-D7C2-41B5-933D-F46A53A0BEDA}" uniqueName="79" name="Interpreter" queryTableFieldId="7"/>
    <tableColumn id="80" xr3:uid="{3B50FA0D-14CF-4D83-B820-E3500B0C55A7}" uniqueName="80" name="Member_x000a_No Show/_x000a_Canceled" queryTableFieldId="8"/>
    <tableColumn id="81" xr3:uid="{F7A90DC1-5B3C-408B-AA0E-088DBF66AE8D}" uniqueName="81" name="Time In" queryTableFieldId="9"/>
    <tableColumn id="82" xr3:uid="{FB91ACB2-499F-4BDB-8CA7-DB8D8452291D}" uniqueName="82" name="Time Out" queryTableFieldId="10"/>
    <tableColumn id="83" xr3:uid="{572A3262-F04E-4ABC-A3BB-64AFF4D56E96}" uniqueName="83" name="Total Units" queryTableFieldId="11"/>
    <tableColumn id="84" xr3:uid="{EF3075FA-FEF5-44E5-A013-6565EC06B678}" uniqueName="84" name="Rate" queryTableFieldId="12" dataDxfId="5"/>
    <tableColumn id="85" xr3:uid="{898502D8-E432-4C0E-A058-C061900097E8}" uniqueName="85" name="Billing Amount" queryTableFieldId="13" dataDxfId="4"/>
    <tableColumn id="86" xr3:uid="{5223A8BA-191F-4AE1-9506-6408EF50887B}" uniqueName="86" name="Notes" queryTableFieldId="14"/>
    <tableColumn id="87" xr3:uid="{8270FB15-C5B1-4EBF-B0D2-351692B9DDE6}" uniqueName="87" name="Provider" queryTableFieldId="15" dataDxfId="3"/>
    <tableColumn id="88" xr3:uid="{858AE1D5-B138-4ECB-A4A0-2594C8A984DA}" uniqueName="88" name="Month" queryTableFieldId="16" dataDxfId="2"/>
    <tableColumn id="89" xr3:uid="{28898998-527E-46B0-966D-DAD2FEE2AEBB}" uniqueName="89" name="InvoiceRefNum" queryTableFieldId="17" dataDxfId="1"/>
    <tableColumn id="90" xr3:uid="{90D2E2B6-4D15-4DE9-83CD-52A9441B3687}" uniqueName="90" name="ProvContractID" queryTableFieldId="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showGridLines="0" tabSelected="1" zoomScaleNormal="100" workbookViewId="0">
      <pane ySplit="7" topLeftCell="A8" activePane="bottomLeft" state="frozen"/>
      <selection pane="bottomLeft" activeCell="B2" sqref="B2"/>
    </sheetView>
  </sheetViews>
  <sheetFormatPr defaultRowHeight="14.5" x14ac:dyDescent="0.35"/>
  <cols>
    <col min="1" max="1" width="20.26953125" bestFit="1" customWidth="1"/>
    <col min="2" max="2" width="31.54296875" bestFit="1" customWidth="1"/>
    <col min="3" max="3" width="13.1796875" style="9" customWidth="1"/>
    <col min="4" max="4" width="36.1796875" customWidth="1"/>
    <col min="5" max="5" width="12.1796875" customWidth="1"/>
    <col min="6" max="6" width="11.453125" customWidth="1"/>
    <col min="7" max="7" width="13" customWidth="1"/>
    <col min="8" max="8" width="14.26953125" bestFit="1" customWidth="1"/>
    <col min="9" max="9" width="9.7265625" customWidth="1"/>
    <col min="10" max="10" width="11.26953125" customWidth="1"/>
    <col min="11" max="11" width="9.54296875" customWidth="1"/>
    <col min="12" max="12" width="9.453125" customWidth="1"/>
    <col min="13" max="13" width="12.453125" customWidth="1"/>
    <col min="14" max="14" width="33.7265625" customWidth="1"/>
    <col min="15" max="15" width="23.1796875" bestFit="1" customWidth="1"/>
  </cols>
  <sheetData>
    <row r="1" spans="1:15" x14ac:dyDescent="0.35">
      <c r="A1" s="21" t="s">
        <v>57</v>
      </c>
    </row>
    <row r="2" spans="1:15" ht="15.5" x14ac:dyDescent="0.35">
      <c r="A2" s="18" t="s">
        <v>53</v>
      </c>
      <c r="B2" s="4"/>
    </row>
    <row r="3" spans="1:15" ht="15" thickBot="1" x14ac:dyDescent="0.4"/>
    <row r="4" spans="1:15" ht="16" thickBot="1" x14ac:dyDescent="0.4">
      <c r="A4" s="16"/>
      <c r="B4" s="5" t="s">
        <v>4</v>
      </c>
      <c r="C4" s="12"/>
      <c r="L4" s="2" t="s">
        <v>38</v>
      </c>
      <c r="M4" s="3">
        <f>SUM(TblInvoice[Billing Amount])</f>
        <v>0</v>
      </c>
    </row>
    <row r="5" spans="1:15" ht="15.5" x14ac:dyDescent="0.35">
      <c r="A5" s="30"/>
      <c r="B5" s="5" t="s">
        <v>13</v>
      </c>
      <c r="C5" s="12"/>
      <c r="L5" s="2"/>
      <c r="M5" s="10"/>
    </row>
    <row r="7" spans="1:15" ht="43.5" x14ac:dyDescent="0.35">
      <c r="A7" s="23" t="s">
        <v>0</v>
      </c>
      <c r="B7" s="23" t="s">
        <v>5</v>
      </c>
      <c r="C7" s="22" t="s">
        <v>12</v>
      </c>
      <c r="D7" s="23" t="s">
        <v>1</v>
      </c>
      <c r="E7" s="23" t="s">
        <v>32</v>
      </c>
      <c r="F7" s="23" t="s">
        <v>6</v>
      </c>
      <c r="G7" s="23" t="s">
        <v>7</v>
      </c>
      <c r="H7" s="7" t="s">
        <v>14</v>
      </c>
      <c r="I7" s="23" t="s">
        <v>8</v>
      </c>
      <c r="J7" s="23" t="s">
        <v>9</v>
      </c>
      <c r="K7" s="24" t="s">
        <v>36</v>
      </c>
      <c r="L7" s="24" t="s">
        <v>10</v>
      </c>
      <c r="M7" s="24" t="s">
        <v>11</v>
      </c>
      <c r="N7" s="23" t="s">
        <v>2</v>
      </c>
      <c r="O7" s="23" t="s">
        <v>56</v>
      </c>
    </row>
    <row r="8" spans="1:15" x14ac:dyDescent="0.35">
      <c r="A8" s="11"/>
      <c r="G8" s="19"/>
      <c r="H8" s="8"/>
      <c r="I8" s="20"/>
      <c r="J8" s="20"/>
      <c r="K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8" s="27">
        <f>TblInvoice[[#This Row],[Rate]]*TblInvoice[[#This Row],[Total Units]]</f>
        <v>0</v>
      </c>
      <c r="O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IF(OR(H8="Y",H8="N")=FALSE,"Member No Show must be Y or N",
IF(I8="","Enter Time In",
IF(H8="","Enter Time Out",
IF(AND(I8&lt;1,I8&lt;=J8)=FALSE,"Time In must be less than Time Out",
IF(AND(J8&lt;1,J8&gt;=I8)=FALSE,"Time Out must be greater than Time In","validation successful")))))))))))))))))))</f>
        <v>Select provider in cell B2</v>
      </c>
    </row>
    <row r="9" spans="1:15" x14ac:dyDescent="0.35">
      <c r="A9" s="11"/>
      <c r="G9" s="19"/>
      <c r="H9" s="8"/>
      <c r="I9" s="20"/>
      <c r="J9" s="20"/>
      <c r="K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9" s="27">
        <f>TblInvoice[[#This Row],[Rate]]*TblInvoice[[#This Row],[Total Units]]</f>
        <v>0</v>
      </c>
      <c r="O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IF(OR(H9="Y",H9="N")=FALSE,"Member No Show must be Y or N",
IF(I9="","Enter Time In",
IF(H9="","Enter Time Out",
IF(AND(I9&lt;1,I9&lt;=J9)=FALSE,"Time In must be less than Time Out",
IF(AND(J9&lt;1,J9&gt;=I9)=FALSE,"Time Out must be greater than Time In","validation successful")))))))))))))))))))</f>
        <v>Select provider in cell B2</v>
      </c>
    </row>
    <row r="10" spans="1:15" x14ac:dyDescent="0.35">
      <c r="A10" s="11"/>
      <c r="G10" s="19"/>
      <c r="H10" s="8"/>
      <c r="I10" s="20"/>
      <c r="J10" s="20"/>
      <c r="K1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0" s="27">
        <f>TblInvoice[[#This Row],[Rate]]*TblInvoice[[#This Row],[Total Units]]</f>
        <v>0</v>
      </c>
      <c r="O1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IF(OR(H10="Y",H10="N")=FALSE,"Member No Show must be Y or N",
IF(I10="","Enter Time In",
IF(H10="","Enter Time Out",
IF(AND(I10&lt;1,I10&lt;=J10)=FALSE,"Time In must be less than Time Out",
IF(AND(J10&lt;1,J10&gt;=I10)=FALSE,"Time Out must be greater than Time In","validation successful")))))))))))))))))))</f>
        <v>Select provider in cell B2</v>
      </c>
    </row>
    <row r="11" spans="1:15" x14ac:dyDescent="0.35">
      <c r="A11" s="11"/>
      <c r="G11" s="19"/>
      <c r="H11" s="8"/>
      <c r="I11" s="20"/>
      <c r="J11" s="20"/>
      <c r="K1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1" s="27">
        <f>TblInvoice[[#This Row],[Rate]]*TblInvoice[[#This Row],[Total Units]]</f>
        <v>0</v>
      </c>
      <c r="O1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IF(OR(H11="Y",H11="N")=FALSE,"Member No Show must be Y or N",
IF(I11="","Enter Time In",
IF(H11="","Enter Time Out",
IF(AND(I11&lt;1,I11&lt;=J11)=FALSE,"Time In must be less than Time Out",
IF(AND(J11&lt;1,J11&gt;=I11)=FALSE,"Time Out must be greater than Time In","validation successful")))))))))))))))))))</f>
        <v>Select provider in cell B2</v>
      </c>
    </row>
    <row r="12" spans="1:15" x14ac:dyDescent="0.35">
      <c r="A12" s="11"/>
      <c r="G12" s="19"/>
      <c r="H12" s="8"/>
      <c r="I12" s="20"/>
      <c r="J12" s="20"/>
      <c r="K1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2" s="27">
        <f>TblInvoice[[#This Row],[Rate]]*TblInvoice[[#This Row],[Total Units]]</f>
        <v>0</v>
      </c>
      <c r="O1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IF(OR(H12="Y",H12="N")=FALSE,"Member No Show must be Y or N",
IF(I12="","Enter Time In",
IF(H12="","Enter Time Out",
IF(AND(I12&lt;1,I12&lt;=J12)=FALSE,"Time In must be less than Time Out",
IF(AND(J12&lt;1,J12&gt;=I12)=FALSE,"Time Out must be greater than Time In","validation successful")))))))))))))))))))</f>
        <v>Select provider in cell B2</v>
      </c>
    </row>
    <row r="13" spans="1:15" x14ac:dyDescent="0.35">
      <c r="A13" s="11"/>
      <c r="G13" s="19"/>
      <c r="H13" s="8"/>
      <c r="I13" s="20"/>
      <c r="J13" s="20"/>
      <c r="K1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3" s="27">
        <f>TblInvoice[[#This Row],[Rate]]*TblInvoice[[#This Row],[Total Units]]</f>
        <v>0</v>
      </c>
      <c r="O1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IF(OR(H13="Y",H13="N")=FALSE,"Member No Show must be Y or N",
IF(I13="","Enter Time In",
IF(H13="","Enter Time Out",
IF(AND(I13&lt;1,I13&lt;=J13)=FALSE,"Time In must be less than Time Out",
IF(AND(J13&lt;1,J13&gt;=I13)=FALSE,"Time Out must be greater than Time In","validation successful")))))))))))))))))))</f>
        <v>Select provider in cell B2</v>
      </c>
    </row>
    <row r="14" spans="1:15" x14ac:dyDescent="0.35">
      <c r="A14" s="11"/>
      <c r="G14" s="19"/>
      <c r="H14" s="8"/>
      <c r="I14" s="20"/>
      <c r="J14" s="20"/>
      <c r="K14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4" s="27">
        <f>TblInvoice[[#This Row],[Rate]]*TblInvoice[[#This Row],[Total Units]]</f>
        <v>0</v>
      </c>
      <c r="O1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IF(OR(H14="Y",H14="N")=FALSE,"Member No Show must be Y or N",
IF(I14="","Enter Time In",
IF(H14="","Enter Time Out",
IF(AND(I14&lt;1,I14&lt;=J14)=FALSE,"Time In must be less than Time Out",
IF(AND(J14&lt;1,J14&gt;=I14)=FALSE,"Time Out must be greater than Time In","validation successful")))))))))))))))))))</f>
        <v>Select provider in cell B2</v>
      </c>
    </row>
    <row r="15" spans="1:15" x14ac:dyDescent="0.35">
      <c r="A15" s="11"/>
      <c r="G15" s="19"/>
      <c r="H15" s="8"/>
      <c r="I15" s="20"/>
      <c r="J15" s="20"/>
      <c r="K1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5" s="27">
        <f>TblInvoice[[#This Row],[Rate]]*TblInvoice[[#This Row],[Total Units]]</f>
        <v>0</v>
      </c>
      <c r="O1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IF(OR(H15="Y",H15="N")=FALSE,"Member No Show must be Y or N",
IF(I15="","Enter Time In",
IF(H15="","Enter Time Out",
IF(AND(I15&lt;1,I15&lt;=J15)=FALSE,"Time In must be less than Time Out",
IF(AND(J15&lt;1,J15&gt;=I15)=FALSE,"Time Out must be greater than Time In","validation successful")))))))))))))))))))</f>
        <v>Select provider in cell B2</v>
      </c>
    </row>
    <row r="16" spans="1:15" x14ac:dyDescent="0.35">
      <c r="A16" s="11"/>
      <c r="G16" s="19"/>
      <c r="H16" s="8"/>
      <c r="I16" s="20"/>
      <c r="J16" s="20"/>
      <c r="K16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6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6" s="27">
        <f>TblInvoice[[#This Row],[Rate]]*TblInvoice[[#This Row],[Total Units]]</f>
        <v>0</v>
      </c>
      <c r="O1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IF(OR(H16="Y",H16="N")=FALSE,"Member No Show must be Y or N",
IF(I16="","Enter Time In",
IF(H16="","Enter Time Out",
IF(AND(I16&lt;1,I16&lt;=J16)=FALSE,"Time In must be less than Time Out",
IF(AND(J16&lt;1,J16&gt;=I16)=FALSE,"Time Out must be greater than Time In","validation successful")))))))))))))))))))</f>
        <v>Select provider in cell B2</v>
      </c>
    </row>
    <row r="17" spans="1:15" x14ac:dyDescent="0.35">
      <c r="A17" s="11"/>
      <c r="G17" s="19"/>
      <c r="H17" s="8"/>
      <c r="I17" s="20"/>
      <c r="J17" s="20"/>
      <c r="K1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7" s="27">
        <f>TblInvoice[[#This Row],[Rate]]*TblInvoice[[#This Row],[Total Units]]</f>
        <v>0</v>
      </c>
      <c r="O1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IF(OR(H17="Y",H17="N")=FALSE,"Member No Show must be Y or N",
IF(I17="","Enter Time In",
IF(H17="","Enter Time Out",
IF(AND(I17&lt;1,I17&lt;=J17)=FALSE,"Time In must be less than Time Out",
IF(AND(J17&lt;1,J17&gt;=I17)=FALSE,"Time Out must be greater than Time In","validation successful")))))))))))))))))))</f>
        <v>Select provider in cell B2</v>
      </c>
    </row>
    <row r="18" spans="1:15" x14ac:dyDescent="0.35">
      <c r="A18" s="11"/>
      <c r="G18" s="19"/>
      <c r="H18" s="8"/>
      <c r="I18" s="20"/>
      <c r="J18" s="20"/>
      <c r="K1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8" s="27">
        <f>TblInvoice[[#This Row],[Rate]]*TblInvoice[[#This Row],[Total Units]]</f>
        <v>0</v>
      </c>
      <c r="O1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IF(OR(H18="Y",H18="N")=FALSE,"Member No Show must be Y or N",
IF(I18="","Enter Time In",
IF(H18="","Enter Time Out",
IF(AND(I18&lt;1,I18&lt;=J18)=FALSE,"Time In must be less than Time Out",
IF(AND(J18&lt;1,J18&gt;=I18)=FALSE,"Time Out must be greater than Time In","validation successful")))))))))))))))))))</f>
        <v>Select provider in cell B2</v>
      </c>
    </row>
    <row r="19" spans="1:15" x14ac:dyDescent="0.35">
      <c r="A19" s="11"/>
      <c r="G19" s="19"/>
      <c r="H19" s="8"/>
      <c r="I19" s="20"/>
      <c r="J19" s="20"/>
      <c r="K1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1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19" s="27">
        <f>TblInvoice[[#This Row],[Rate]]*TblInvoice[[#This Row],[Total Units]]</f>
        <v>0</v>
      </c>
      <c r="O1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IF(OR(H19="Y",H19="N")=FALSE,"Member No Show must be Y or N",
IF(I19="","Enter Time In",
IF(H19="","Enter Time Out",
IF(AND(I19&lt;1,I19&lt;=J19)=FALSE,"Time In must be less than Time Out",
IF(AND(J19&lt;1,J19&gt;=I19)=FALSE,"Time Out must be greater than Time In","validation successful")))))))))))))))))))</f>
        <v>Select provider in cell B2</v>
      </c>
    </row>
    <row r="20" spans="1:15" x14ac:dyDescent="0.35">
      <c r="A20" s="11"/>
      <c r="G20" s="19"/>
      <c r="H20" s="8"/>
      <c r="I20" s="20"/>
      <c r="J20" s="20"/>
      <c r="K2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0" s="27">
        <f>TblInvoice[[#This Row],[Rate]]*TblInvoice[[#This Row],[Total Units]]</f>
        <v>0</v>
      </c>
      <c r="O2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IF(OR(H20="Y",H20="N")=FALSE,"Member No Show must be Y or N",
IF(I20="","Enter Time In",
IF(H20="","Enter Time Out",
IF(AND(I20&lt;1,I20&lt;=J20)=FALSE,"Time In must be less than Time Out",
IF(AND(J20&lt;1,J20&gt;=I20)=FALSE,"Time Out must be greater than Time In","validation successful")))))))))))))))))))</f>
        <v>Select provider in cell B2</v>
      </c>
    </row>
    <row r="21" spans="1:15" x14ac:dyDescent="0.35">
      <c r="A21" s="11"/>
      <c r="G21" s="19"/>
      <c r="H21" s="8"/>
      <c r="I21" s="20"/>
      <c r="J21" s="20"/>
      <c r="K2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1" s="27">
        <f>TblInvoice[[#This Row],[Rate]]*TblInvoice[[#This Row],[Total Units]]</f>
        <v>0</v>
      </c>
      <c r="O2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IF(OR(H21="Y",H21="N")=FALSE,"Member No Show must be Y or N",
IF(I21="","Enter Time In",
IF(H21="","Enter Time Out",
IF(AND(I21&lt;1,I21&lt;=J21)=FALSE,"Time In must be less than Time Out",
IF(AND(J21&lt;1,J21&gt;=I21)=FALSE,"Time Out must be greater than Time In","validation successful")))))))))))))))))))</f>
        <v>Select provider in cell B2</v>
      </c>
    </row>
    <row r="22" spans="1:15" x14ac:dyDescent="0.35">
      <c r="A22" s="11"/>
      <c r="G22" s="19"/>
      <c r="H22" s="8"/>
      <c r="I22" s="20"/>
      <c r="J22" s="20"/>
      <c r="K2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2" s="27">
        <f>TblInvoice[[#This Row],[Rate]]*TblInvoice[[#This Row],[Total Units]]</f>
        <v>0</v>
      </c>
      <c r="O2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IF(OR(H22="Y",H22="N")=FALSE,"Member No Show must be Y or N",
IF(I22="","Enter Time In",
IF(H22="","Enter Time Out",
IF(AND(I22&lt;1,I22&lt;=J22)=FALSE,"Time In must be less than Time Out",
IF(AND(J22&lt;1,J22&gt;=I22)=FALSE,"Time Out must be greater than Time In","validation successful")))))))))))))))))))</f>
        <v>Select provider in cell B2</v>
      </c>
    </row>
    <row r="23" spans="1:15" x14ac:dyDescent="0.35">
      <c r="A23" s="11"/>
      <c r="G23" s="19"/>
      <c r="H23" s="8"/>
      <c r="I23" s="20"/>
      <c r="J23" s="20"/>
      <c r="K2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3" s="27">
        <f>TblInvoice[[#This Row],[Rate]]*TblInvoice[[#This Row],[Total Units]]</f>
        <v>0</v>
      </c>
      <c r="O2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IF(OR(H23="Y",H23="N")=FALSE,"Member No Show must be Y or N",
IF(I23="","Enter Time In",
IF(H23="","Enter Time Out",
IF(AND(I23&lt;1,I23&lt;=J23)=FALSE,"Time In must be less than Time Out",
IF(AND(J23&lt;1,J23&gt;=I23)=FALSE,"Time Out must be greater than Time In","validation successful")))))))))))))))))))</f>
        <v>Select provider in cell B2</v>
      </c>
    </row>
    <row r="24" spans="1:15" x14ac:dyDescent="0.35">
      <c r="A24" s="11"/>
      <c r="G24" s="19"/>
      <c r="H24" s="8"/>
      <c r="I24" s="20"/>
      <c r="J24" s="20"/>
      <c r="K24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4" s="27">
        <f>TblInvoice[[#This Row],[Rate]]*TblInvoice[[#This Row],[Total Units]]</f>
        <v>0</v>
      </c>
      <c r="O2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IF(OR(H24="Y",H24="N")=FALSE,"Member No Show must be Y or N",
IF(I24="","Enter Time In",
IF(H24="","Enter Time Out",
IF(AND(I24&lt;1,I24&lt;=J24)=FALSE,"Time In must be less than Time Out",
IF(AND(J24&lt;1,J24&gt;=I24)=FALSE,"Time Out must be greater than Time In","validation successful")))))))))))))))))))</f>
        <v>Select provider in cell B2</v>
      </c>
    </row>
    <row r="25" spans="1:15" x14ac:dyDescent="0.35">
      <c r="A25" s="11"/>
      <c r="G25" s="19"/>
      <c r="H25" s="8"/>
      <c r="I25" s="20"/>
      <c r="J25" s="20"/>
      <c r="K2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5" s="27">
        <f>TblInvoice[[#This Row],[Rate]]*TblInvoice[[#This Row],[Total Units]]</f>
        <v>0</v>
      </c>
      <c r="O2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IF(OR(H25="Y",H25="N")=FALSE,"Member No Show must be Y or N",
IF(I25="","Enter Time In",
IF(H25="","Enter Time Out",
IF(AND(I25&lt;1,I25&lt;=J25)=FALSE,"Time In must be less than Time Out",
IF(AND(J25&lt;1,J25&gt;=I25)=FALSE,"Time Out must be greater than Time In","validation successful")))))))))))))))))))</f>
        <v>Select provider in cell B2</v>
      </c>
    </row>
    <row r="26" spans="1:15" x14ac:dyDescent="0.35">
      <c r="A26" s="11"/>
      <c r="G26" s="19"/>
      <c r="H26" s="8"/>
      <c r="I26" s="20"/>
      <c r="J26" s="20"/>
      <c r="K26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6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6" s="27">
        <f>TblInvoice[[#This Row],[Rate]]*TblInvoice[[#This Row],[Total Units]]</f>
        <v>0</v>
      </c>
      <c r="O2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IF(OR(H26="Y",H26="N")=FALSE,"Member No Show must be Y or N",
IF(I26="","Enter Time In",
IF(H26="","Enter Time Out",
IF(AND(I26&lt;1,I26&lt;=J26)=FALSE,"Time In must be less than Time Out",
IF(AND(J26&lt;1,J26&gt;=I26)=FALSE,"Time Out must be greater than Time In","validation successful")))))))))))))))))))</f>
        <v>Select provider in cell B2</v>
      </c>
    </row>
    <row r="27" spans="1:15" x14ac:dyDescent="0.35">
      <c r="A27" s="11"/>
      <c r="G27" s="19"/>
      <c r="H27" s="8"/>
      <c r="I27" s="20"/>
      <c r="J27" s="20"/>
      <c r="K2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7" s="27">
        <f>TblInvoice[[#This Row],[Rate]]*TblInvoice[[#This Row],[Total Units]]</f>
        <v>0</v>
      </c>
      <c r="O2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IF(OR(H27="Y",H27="N")=FALSE,"Member No Show must be Y or N",
IF(I27="","Enter Time In",
IF(H27="","Enter Time Out",
IF(AND(I27&lt;1,I27&lt;=J27)=FALSE,"Time In must be less than Time Out",
IF(AND(J27&lt;1,J27&gt;=I27)=FALSE,"Time Out must be greater than Time In","validation successful")))))))))))))))))))</f>
        <v>Select provider in cell B2</v>
      </c>
    </row>
    <row r="28" spans="1:15" x14ac:dyDescent="0.35">
      <c r="A28" s="11"/>
      <c r="G28" s="19"/>
      <c r="H28" s="8"/>
      <c r="I28" s="20"/>
      <c r="J28" s="20"/>
      <c r="K2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8" s="27">
        <f>TblInvoice[[#This Row],[Rate]]*TblInvoice[[#This Row],[Total Units]]</f>
        <v>0</v>
      </c>
      <c r="O2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IF(OR(H28="Y",H28="N")=FALSE,"Member No Show must be Y or N",
IF(I28="","Enter Time In",
IF(H28="","Enter Time Out",
IF(AND(I28&lt;1,I28&lt;=J28)=FALSE,"Time In must be less than Time Out",
IF(AND(J28&lt;1,J28&gt;=I28)=FALSE,"Time Out must be greater than Time In","validation successful")))))))))))))))))))</f>
        <v>Select provider in cell B2</v>
      </c>
    </row>
    <row r="29" spans="1:15" x14ac:dyDescent="0.35">
      <c r="A29" s="11"/>
      <c r="G29" s="19"/>
      <c r="H29" s="8"/>
      <c r="I29" s="20"/>
      <c r="J29" s="20"/>
      <c r="K2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2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29" s="27">
        <f>TblInvoice[[#This Row],[Rate]]*TblInvoice[[#This Row],[Total Units]]</f>
        <v>0</v>
      </c>
      <c r="O2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IF(OR(H29="Y",H29="N")=FALSE,"Member No Show must be Y or N",
IF(I29="","Enter Time In",
IF(H29="","Enter Time Out",
IF(AND(I29&lt;1,I29&lt;=J29)=FALSE,"Time In must be less than Time Out",
IF(AND(J29&lt;1,J29&gt;=I29)=FALSE,"Time Out must be greater than Time In","validation successful")))))))))))))))))))</f>
        <v>Select provider in cell B2</v>
      </c>
    </row>
    <row r="30" spans="1:15" x14ac:dyDescent="0.35">
      <c r="A30" s="11"/>
      <c r="G30" s="19"/>
      <c r="H30" s="8"/>
      <c r="I30" s="20"/>
      <c r="J30" s="20"/>
      <c r="K3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0" s="27">
        <f>TblInvoice[[#This Row],[Rate]]*TblInvoice[[#This Row],[Total Units]]</f>
        <v>0</v>
      </c>
      <c r="O3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IF(OR(H30="Y",H30="N")=FALSE,"Member No Show must be Y or N",
IF(I30="","Enter Time In",
IF(H30="","Enter Time Out",
IF(AND(I30&lt;1,I30&lt;=J30)=FALSE,"Time In must be less than Time Out",
IF(AND(J30&lt;1,J30&gt;=I30)=FALSE,"Time Out must be greater than Time In","validation successful")))))))))))))))))))</f>
        <v>Select provider in cell B2</v>
      </c>
    </row>
    <row r="31" spans="1:15" x14ac:dyDescent="0.35">
      <c r="A31" s="11"/>
      <c r="G31" s="19"/>
      <c r="H31" s="8"/>
      <c r="I31" s="20"/>
      <c r="J31" s="20"/>
      <c r="K3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1" s="27">
        <f>TblInvoice[[#This Row],[Rate]]*TblInvoice[[#This Row],[Total Units]]</f>
        <v>0</v>
      </c>
      <c r="O3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IF(OR(H31="Y",H31="N")=FALSE,"Member No Show must be Y or N",
IF(I31="","Enter Time In",
IF(H31="","Enter Time Out",
IF(AND(I31&lt;1,I31&lt;=J31)=FALSE,"Time In must be less than Time Out",
IF(AND(J31&lt;1,J31&gt;=I31)=FALSE,"Time Out must be greater than Time In","validation successful")))))))))))))))))))</f>
        <v>Select provider in cell B2</v>
      </c>
    </row>
    <row r="32" spans="1:15" x14ac:dyDescent="0.35">
      <c r="A32" s="11"/>
      <c r="G32" s="19"/>
      <c r="H32" s="8"/>
      <c r="I32" s="20"/>
      <c r="J32" s="20"/>
      <c r="K3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2" s="27">
        <f>TblInvoice[[#This Row],[Rate]]*TblInvoice[[#This Row],[Total Units]]</f>
        <v>0</v>
      </c>
      <c r="O3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IF(OR(H32="Y",H32="N")=FALSE,"Member No Show must be Y or N",
IF(I32="","Enter Time In",
IF(H32="","Enter Time Out",
IF(AND(I32&lt;1,I32&lt;=J32)=FALSE,"Time In must be less than Time Out",
IF(AND(J32&lt;1,J32&gt;=I32)=FALSE,"Time Out must be greater than Time In","validation successful")))))))))))))))))))</f>
        <v>Select provider in cell B2</v>
      </c>
    </row>
    <row r="33" spans="1:15" x14ac:dyDescent="0.35">
      <c r="A33" s="11"/>
      <c r="G33" s="19"/>
      <c r="H33" s="8"/>
      <c r="I33" s="20"/>
      <c r="J33" s="20"/>
      <c r="K3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3" s="27">
        <f>TblInvoice[[#This Row],[Rate]]*TblInvoice[[#This Row],[Total Units]]</f>
        <v>0</v>
      </c>
      <c r="O3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IF(OR(H33="Y",H33="N")=FALSE,"Member No Show must be Y or N",
IF(I33="","Enter Time In",
IF(H33="","Enter Time Out",
IF(AND(I33&lt;1,I33&lt;=J33)=FALSE,"Time In must be less than Time Out",
IF(AND(J33&lt;1,J33&gt;=I33)=FALSE,"Time Out must be greater than Time In","validation successful")))))))))))))))))))</f>
        <v>Select provider in cell B2</v>
      </c>
    </row>
    <row r="34" spans="1:15" x14ac:dyDescent="0.35">
      <c r="A34" s="11"/>
      <c r="G34" s="19"/>
      <c r="H34" s="8"/>
      <c r="I34" s="20"/>
      <c r="J34" s="20"/>
      <c r="K34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4" s="27">
        <f>TblInvoice[[#This Row],[Rate]]*TblInvoice[[#This Row],[Total Units]]</f>
        <v>0</v>
      </c>
      <c r="O3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IF(OR(H34="Y",H34="N")=FALSE,"Member No Show must be Y or N",
IF(I34="","Enter Time In",
IF(H34="","Enter Time Out",
IF(AND(I34&lt;1,I34&lt;=J34)=FALSE,"Time In must be less than Time Out",
IF(AND(J34&lt;1,J34&gt;=I34)=FALSE,"Time Out must be greater than Time In","validation successful")))))))))))))))))))</f>
        <v>Select provider in cell B2</v>
      </c>
    </row>
    <row r="35" spans="1:15" x14ac:dyDescent="0.35">
      <c r="A35" s="11"/>
      <c r="G35" s="19"/>
      <c r="H35" s="8"/>
      <c r="I35" s="20"/>
      <c r="J35" s="20"/>
      <c r="K3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5" s="27">
        <f>TblInvoice[[#This Row],[Rate]]*TblInvoice[[#This Row],[Total Units]]</f>
        <v>0</v>
      </c>
      <c r="O3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IF(OR(H35="Y",H35="N")=FALSE,"Member No Show must be Y or N",
IF(I35="","Enter Time In",
IF(H35="","Enter Time Out",
IF(AND(I35&lt;1,I35&lt;=J35)=FALSE,"Time In must be less than Time Out",
IF(AND(J35&lt;1,J35&gt;=I35)=FALSE,"Time Out must be greater than Time In","validation successful")))))))))))))))))))</f>
        <v>Select provider in cell B2</v>
      </c>
    </row>
    <row r="36" spans="1:15" x14ac:dyDescent="0.35">
      <c r="A36" s="11"/>
      <c r="G36" s="19"/>
      <c r="H36" s="8"/>
      <c r="I36" s="20"/>
      <c r="J36" s="20"/>
      <c r="K36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6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6" s="27">
        <f>TblInvoice[[#This Row],[Rate]]*TblInvoice[[#This Row],[Total Units]]</f>
        <v>0</v>
      </c>
      <c r="O3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IF(OR(H36="Y",H36="N")=FALSE,"Member No Show must be Y or N",
IF(I36="","Enter Time In",
IF(H36="","Enter Time Out",
IF(AND(I36&lt;1,I36&lt;=J36)=FALSE,"Time In must be less than Time Out",
IF(AND(J36&lt;1,J36&gt;=I36)=FALSE,"Time Out must be greater than Time In","validation successful")))))))))))))))))))</f>
        <v>Select provider in cell B2</v>
      </c>
    </row>
    <row r="37" spans="1:15" x14ac:dyDescent="0.35">
      <c r="A37" s="11"/>
      <c r="G37" s="19"/>
      <c r="H37" s="8"/>
      <c r="I37" s="20"/>
      <c r="J37" s="20"/>
      <c r="K3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7" s="27">
        <f>TblInvoice[[#This Row],[Rate]]*TblInvoice[[#This Row],[Total Units]]</f>
        <v>0</v>
      </c>
      <c r="O3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IF(OR(H37="Y",H37="N")=FALSE,"Member No Show must be Y or N",
IF(I37="","Enter Time In",
IF(H37="","Enter Time Out",
IF(AND(I37&lt;1,I37&lt;=J37)=FALSE,"Time In must be less than Time Out",
IF(AND(J37&lt;1,J37&gt;=I37)=FALSE,"Time Out must be greater than Time In","validation successful")))))))))))))))))))</f>
        <v>Select provider in cell B2</v>
      </c>
    </row>
    <row r="38" spans="1:15" x14ac:dyDescent="0.35">
      <c r="A38" s="11"/>
      <c r="G38" s="19"/>
      <c r="H38" s="8"/>
      <c r="I38" s="20"/>
      <c r="J38" s="20"/>
      <c r="K3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8" s="27">
        <f>TblInvoice[[#This Row],[Rate]]*TblInvoice[[#This Row],[Total Units]]</f>
        <v>0</v>
      </c>
      <c r="O3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IF(OR(H38="Y",H38="N")=FALSE,"Member No Show must be Y or N",
IF(I38="","Enter Time In",
IF(H38="","Enter Time Out",
IF(AND(I38&lt;1,I38&lt;=J38)=FALSE,"Time In must be less than Time Out",
IF(AND(J38&lt;1,J38&gt;=I38)=FALSE,"Time Out must be greater than Time In","validation successful")))))))))))))))))))</f>
        <v>Select provider in cell B2</v>
      </c>
    </row>
    <row r="39" spans="1:15" x14ac:dyDescent="0.35">
      <c r="A39" s="11"/>
      <c r="G39" s="19"/>
      <c r="H39" s="8"/>
      <c r="I39" s="20"/>
      <c r="J39" s="20"/>
      <c r="K3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3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39" s="27">
        <f>TblInvoice[[#This Row],[Rate]]*TblInvoice[[#This Row],[Total Units]]</f>
        <v>0</v>
      </c>
      <c r="O3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IF(OR(H39="Y",H39="N")=FALSE,"Member No Show must be Y or N",
IF(I39="","Enter Time In",
IF(H39="","Enter Time Out",
IF(AND(I39&lt;1,I39&lt;=J39)=FALSE,"Time In must be less than Time Out",
IF(AND(J39&lt;1,J39&gt;=I39)=FALSE,"Time Out must be greater than Time In","validation successful")))))))))))))))))))</f>
        <v>Select provider in cell B2</v>
      </c>
    </row>
    <row r="40" spans="1:15" x14ac:dyDescent="0.35">
      <c r="A40" s="11"/>
      <c r="G40" s="19"/>
      <c r="H40" s="8"/>
      <c r="I40" s="20"/>
      <c r="J40" s="20"/>
      <c r="K4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0" s="27">
        <f>TblInvoice[[#This Row],[Rate]]*TblInvoice[[#This Row],[Total Units]]</f>
        <v>0</v>
      </c>
      <c r="O4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IF(OR(H40="Y",H40="N")=FALSE,"Member No Show must be Y or N",
IF(I40="","Enter Time In",
IF(H40="","Enter Time Out",
IF(AND(I40&lt;1,I40&lt;=J40)=FALSE,"Time In must be less than Time Out",
IF(AND(J40&lt;1,J40&gt;=I40)=FALSE,"Time Out must be greater than Time In","validation successful")))))))))))))))))))</f>
        <v>Select provider in cell B2</v>
      </c>
    </row>
    <row r="41" spans="1:15" x14ac:dyDescent="0.35">
      <c r="A41" s="11"/>
      <c r="G41" s="19"/>
      <c r="H41" s="8"/>
      <c r="I41" s="20"/>
      <c r="J41" s="20"/>
      <c r="K4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1" s="27">
        <f>TblInvoice[[#This Row],[Rate]]*TblInvoice[[#This Row],[Total Units]]</f>
        <v>0</v>
      </c>
      <c r="O4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IF(OR(H41="Y",H41="N")=FALSE,"Member No Show must be Y or N",
IF(I41="","Enter Time In",
IF(H41="","Enter Time Out",
IF(AND(I41&lt;1,I41&lt;=J41)=FALSE,"Time In must be less than Time Out",
IF(AND(J41&lt;1,J41&gt;=I41)=FALSE,"Time Out must be greater than Time In","validation successful")))))))))))))))))))</f>
        <v>Select provider in cell B2</v>
      </c>
    </row>
    <row r="42" spans="1:15" x14ac:dyDescent="0.35">
      <c r="A42" s="11"/>
      <c r="G42" s="19"/>
      <c r="H42" s="8"/>
      <c r="I42" s="20"/>
      <c r="J42" s="20"/>
      <c r="K4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2" s="27">
        <f>TblInvoice[[#This Row],[Rate]]*TblInvoice[[#This Row],[Total Units]]</f>
        <v>0</v>
      </c>
      <c r="O4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IF(OR(H42="Y",H42="N")=FALSE,"Member No Show must be Y or N",
IF(I42="","Enter Time In",
IF(H42="","Enter Time Out",
IF(AND(I42&lt;1,I42&lt;=J42)=FALSE,"Time In must be less than Time Out",
IF(AND(J42&lt;1,J42&gt;=I42)=FALSE,"Time Out must be greater than Time In","validation successful")))))))))))))))))))</f>
        <v>Select provider in cell B2</v>
      </c>
    </row>
    <row r="43" spans="1:15" x14ac:dyDescent="0.35">
      <c r="A43" s="11"/>
      <c r="G43" s="19"/>
      <c r="H43" s="8"/>
      <c r="I43" s="20"/>
      <c r="J43" s="20"/>
      <c r="K4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3" s="27">
        <f>TblInvoice[[#This Row],[Rate]]*TblInvoice[[#This Row],[Total Units]]</f>
        <v>0</v>
      </c>
      <c r="O4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IF(OR(H43="Y",H43="N")=FALSE,"Member No Show must be Y or N",
IF(I43="","Enter Time In",
IF(H43="","Enter Time Out",
IF(AND(I43&lt;1,I43&lt;=J43)=FALSE,"Time In must be less than Time Out",
IF(AND(J43&lt;1,J43&gt;=I43)=FALSE,"Time Out must be greater than Time In","validation successful")))))))))))))))))))</f>
        <v>Select provider in cell B2</v>
      </c>
    </row>
    <row r="44" spans="1:15" x14ac:dyDescent="0.35">
      <c r="A44" s="11"/>
      <c r="G44" s="19"/>
      <c r="H44" s="8"/>
      <c r="I44" s="20"/>
      <c r="J44" s="20"/>
      <c r="K44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4" s="27">
        <f>TblInvoice[[#This Row],[Rate]]*TblInvoice[[#This Row],[Total Units]]</f>
        <v>0</v>
      </c>
      <c r="O4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IF(OR(H44="Y",H44="N")=FALSE,"Member No Show must be Y or N",
IF(I44="","Enter Time In",
IF(H44="","Enter Time Out",
IF(AND(I44&lt;1,I44&lt;=J44)=FALSE,"Time In must be less than Time Out",
IF(AND(J44&lt;1,J44&gt;=I44)=FALSE,"Time Out must be greater than Time In","validation successful")))))))))))))))))))</f>
        <v>Select provider in cell B2</v>
      </c>
    </row>
    <row r="45" spans="1:15" x14ac:dyDescent="0.35">
      <c r="A45" s="11"/>
      <c r="G45" s="19"/>
      <c r="H45" s="8"/>
      <c r="I45" s="20"/>
      <c r="J45" s="20"/>
      <c r="K4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5" s="27">
        <f>TblInvoice[[#This Row],[Rate]]*TblInvoice[[#This Row],[Total Units]]</f>
        <v>0</v>
      </c>
      <c r="O4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IF(OR(H45="Y",H45="N")=FALSE,"Member No Show must be Y or N",
IF(I45="","Enter Time In",
IF(H45="","Enter Time Out",
IF(AND(I45&lt;1,I45&lt;=J45)=FALSE,"Time In must be less than Time Out",
IF(AND(J45&lt;1,J45&gt;=I45)=FALSE,"Time Out must be greater than Time In","validation successful")))))))))))))))))))</f>
        <v>Select provider in cell B2</v>
      </c>
    </row>
    <row r="46" spans="1:15" x14ac:dyDescent="0.35">
      <c r="A46" s="11"/>
      <c r="G46" s="19"/>
      <c r="H46" s="8"/>
      <c r="I46" s="20"/>
      <c r="J46" s="20"/>
      <c r="K46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6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6" s="27">
        <f>TblInvoice[[#This Row],[Rate]]*TblInvoice[[#This Row],[Total Units]]</f>
        <v>0</v>
      </c>
      <c r="O4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IF(OR(H46="Y",H46="N")=FALSE,"Member No Show must be Y or N",
IF(I46="","Enter Time In",
IF(H46="","Enter Time Out",
IF(AND(I46&lt;1,I46&lt;=J46)=FALSE,"Time In must be less than Time Out",
IF(AND(J46&lt;1,J46&gt;=I46)=FALSE,"Time Out must be greater than Time In","validation successful")))))))))))))))))))</f>
        <v>Select provider in cell B2</v>
      </c>
    </row>
    <row r="47" spans="1:15" x14ac:dyDescent="0.35">
      <c r="A47" s="11"/>
      <c r="G47" s="19"/>
      <c r="H47" s="8"/>
      <c r="I47" s="20"/>
      <c r="J47" s="20"/>
      <c r="K4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7" s="27">
        <f>TblInvoice[[#This Row],[Rate]]*TblInvoice[[#This Row],[Total Units]]</f>
        <v>0</v>
      </c>
      <c r="O4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IF(OR(H47="Y",H47="N")=FALSE,"Member No Show must be Y or N",
IF(I47="","Enter Time In",
IF(H47="","Enter Time Out",
IF(AND(I47&lt;1,I47&lt;=J47)=FALSE,"Time In must be less than Time Out",
IF(AND(J47&lt;1,J47&gt;=I47)=FALSE,"Time Out must be greater than Time In","validation successful")))))))))))))))))))</f>
        <v>Select provider in cell B2</v>
      </c>
    </row>
    <row r="48" spans="1:15" x14ac:dyDescent="0.35">
      <c r="A48" s="11"/>
      <c r="G48" s="19"/>
      <c r="H48" s="8"/>
      <c r="I48" s="20"/>
      <c r="J48" s="20"/>
      <c r="K4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8" s="27">
        <f>TblInvoice[[#This Row],[Rate]]*TblInvoice[[#This Row],[Total Units]]</f>
        <v>0</v>
      </c>
      <c r="O4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IF(OR(H48="Y",H48="N")=FALSE,"Member No Show must be Y or N",
IF(I48="","Enter Time In",
IF(H48="","Enter Time Out",
IF(AND(I48&lt;1,I48&lt;=J48)=FALSE,"Time In must be less than Time Out",
IF(AND(J48&lt;1,J48&gt;=I48)=FALSE,"Time Out must be greater than Time In","validation successful")))))))))))))))))))</f>
        <v>Select provider in cell B2</v>
      </c>
    </row>
    <row r="49" spans="1:15" x14ac:dyDescent="0.35">
      <c r="A49" s="11"/>
      <c r="G49" s="19"/>
      <c r="H49" s="8"/>
      <c r="I49" s="20"/>
      <c r="J49" s="20"/>
      <c r="K4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4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49" s="27">
        <f>TblInvoice[[#This Row],[Rate]]*TblInvoice[[#This Row],[Total Units]]</f>
        <v>0</v>
      </c>
      <c r="O4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IF(OR(H49="Y",H49="N")=FALSE,"Member No Show must be Y or N",
IF(I49="","Enter Time In",
IF(H49="","Enter Time Out",
IF(AND(I49&lt;1,I49&lt;=J49)=FALSE,"Time In must be less than Time Out",
IF(AND(J49&lt;1,J49&gt;=I49)=FALSE,"Time Out must be greater than Time In","validation successful")))))))))))))))))))</f>
        <v>Select provider in cell B2</v>
      </c>
    </row>
    <row r="50" spans="1:15" x14ac:dyDescent="0.35">
      <c r="A50" s="11"/>
      <c r="G50" s="19"/>
      <c r="H50" s="8"/>
      <c r="I50" s="20"/>
      <c r="J50" s="20"/>
      <c r="K5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0" s="27">
        <f>TblInvoice[[#This Row],[Rate]]*TblInvoice[[#This Row],[Total Units]]</f>
        <v>0</v>
      </c>
      <c r="O5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IF(OR(H50="Y",H50="N")=FALSE,"Member No Show must be Y or N",
IF(I50="","Enter Time In",
IF(H50="","Enter Time Out",
IF(AND(I50&lt;1,I50&lt;=J50)=FALSE,"Time In must be less than Time Out",
IF(AND(J50&lt;1,J50&gt;=I50)=FALSE,"Time Out must be greater than Time In","validation successful")))))))))))))))))))</f>
        <v>Select provider in cell B2</v>
      </c>
    </row>
    <row r="51" spans="1:15" x14ac:dyDescent="0.35">
      <c r="A51" s="11"/>
      <c r="G51" s="19"/>
      <c r="H51" s="8"/>
      <c r="I51" s="20"/>
      <c r="J51" s="20"/>
      <c r="K5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1" s="27">
        <f>TblInvoice[[#This Row],[Rate]]*TblInvoice[[#This Row],[Total Units]]</f>
        <v>0</v>
      </c>
      <c r="O5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IF(OR(H51="Y",H51="N")=FALSE,"Member No Show must be Y or N",
IF(I51="","Enter Time In",
IF(H51="","Enter Time Out",
IF(AND(I51&lt;1,I51&lt;=J51)=FALSE,"Time In must be less than Time Out",
IF(AND(J51&lt;1,J51&gt;=I51)=FALSE,"Time Out must be greater than Time In","validation successful")))))))))))))))))))</f>
        <v>Select provider in cell B2</v>
      </c>
    </row>
    <row r="52" spans="1:15" x14ac:dyDescent="0.35">
      <c r="A52" s="11"/>
      <c r="G52" s="19"/>
      <c r="H52" s="8"/>
      <c r="I52" s="20"/>
      <c r="J52" s="20"/>
      <c r="K5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2" s="27">
        <f>TblInvoice[[#This Row],[Rate]]*TblInvoice[[#This Row],[Total Units]]</f>
        <v>0</v>
      </c>
      <c r="O5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IF(OR(H52="Y",H52="N")=FALSE,"Member No Show must be Y or N",
IF(I52="","Enter Time In",
IF(H52="","Enter Time Out",
IF(AND(I52&lt;1,I52&lt;=J52)=FALSE,"Time In must be less than Time Out",
IF(AND(J52&lt;1,J52&gt;=I52)=FALSE,"Time Out must be greater than Time In","validation successful")))))))))))))))))))</f>
        <v>Select provider in cell B2</v>
      </c>
    </row>
    <row r="53" spans="1:15" x14ac:dyDescent="0.35">
      <c r="A53" s="11"/>
      <c r="G53" s="19"/>
      <c r="H53" s="8"/>
      <c r="I53" s="20"/>
      <c r="J53" s="20"/>
      <c r="K5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3" s="27">
        <f>TblInvoice[[#This Row],[Rate]]*TblInvoice[[#This Row],[Total Units]]</f>
        <v>0</v>
      </c>
      <c r="O5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IF(OR(H53="Y",H53="N")=FALSE,"Member No Show must be Y or N",
IF(I53="","Enter Time In",
IF(H53="","Enter Time Out",
IF(AND(I53&lt;1,I53&lt;=J53)=FALSE,"Time In must be less than Time Out",
IF(AND(J53&lt;1,J53&gt;=I53)=FALSE,"Time Out must be greater than Time In","validation successful")))))))))))))))))))</f>
        <v>Select provider in cell B2</v>
      </c>
    </row>
    <row r="54" spans="1:15" x14ac:dyDescent="0.35">
      <c r="A54" s="11"/>
      <c r="G54" s="19"/>
      <c r="H54" s="8"/>
      <c r="I54" s="20"/>
      <c r="J54" s="20"/>
      <c r="K54" s="28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4" s="27">
        <f>TblInvoice[[#This Row],[Rate]]*TblInvoice[[#This Row],[Total Units]]</f>
        <v>0</v>
      </c>
      <c r="O5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IF(OR(H54="Y",H54="N")=FALSE,"Member No Show must be Y or N",
IF(I54="","Enter Time In",
IF(H54="","Enter Time Out",
IF(AND(I54&lt;1,I54&lt;=J54)=FALSE,"Time In must be less than Time Out",
IF(AND(J54&lt;1,J54&gt;=I54)=FALSE,"Time Out must be greater than Time In","validation successful")))))))))))))))))))</f>
        <v>Select provider in cell B2</v>
      </c>
    </row>
    <row r="55" spans="1:15" x14ac:dyDescent="0.35">
      <c r="A55" s="11"/>
      <c r="G55" s="19"/>
      <c r="H55" s="8"/>
      <c r="I55" s="20"/>
      <c r="J55" s="20"/>
      <c r="K5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5" s="27">
        <f>TblInvoice[[#This Row],[Rate]]*TblInvoice[[#This Row],[Total Units]]</f>
        <v>0</v>
      </c>
      <c r="O5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IF(OR(H55="Y",H55="N")=FALSE,"Member No Show must be Y or N",
IF(I55="","Enter Time In",
IF(H55="","Enter Time Out",
IF(AND(I55&lt;1,I55&lt;=J55)=FALSE,"Time In must be less than Time Out",
IF(AND(J55&lt;1,J55&gt;=I55)=FALSE,"Time Out must be greater than Time In","validation successful")))))))))))))))))))</f>
        <v>Select provider in cell B2</v>
      </c>
    </row>
    <row r="56" spans="1:15" x14ac:dyDescent="0.35">
      <c r="A56" s="11"/>
      <c r="D56" s="19"/>
      <c r="G56" s="19"/>
      <c r="H56" s="8"/>
      <c r="I56" s="20"/>
      <c r="J56" s="20"/>
      <c r="K56" s="28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6" s="29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6" s="29">
        <f>TblInvoice[[#This Row],[Rate]]*TblInvoice[[#This Row],[Total Units]]</f>
        <v>0</v>
      </c>
      <c r="O5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IF(OR(H56="Y",H56="N")=FALSE,"Member No Show must be Y or N",
IF(I56="","Enter Time In",
IF(H56="","Enter Time Out",
IF(AND(I56&lt;1,I56&lt;=J56)=FALSE,"Time In must be less than Time Out",
IF(AND(J56&lt;1,J56&gt;=I56)=FALSE,"Time Out must be greater than Time In","validation successful")))))))))))))))))))</f>
        <v>Select provider in cell B2</v>
      </c>
    </row>
    <row r="57" spans="1:15" x14ac:dyDescent="0.35">
      <c r="A57" s="11"/>
      <c r="H57" s="8"/>
      <c r="I57" s="20"/>
      <c r="J57" s="20"/>
      <c r="K5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7" s="27">
        <f>TblInvoice[[#This Row],[Rate]]*TblInvoice[[#This Row],[Total Units]]</f>
        <v>0</v>
      </c>
      <c r="O5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IF(OR(H57="Y",H57="N")=FALSE,"Member No Show must be Y or N",
IF(I57="","Enter Time In",
IF(H57="","Enter Time Out",
IF(AND(I57&lt;1,I57&lt;=J57)=FALSE,"Time In must be less than Time Out",
IF(AND(J57&lt;1,J57&gt;=I57)=FALSE,"Time Out must be greater than Time In","validation successful")))))))))))))))))))</f>
        <v>Select provider in cell B2</v>
      </c>
    </row>
    <row r="58" spans="1:15" x14ac:dyDescent="0.35">
      <c r="A58" s="11"/>
      <c r="H58" s="8"/>
      <c r="I58" s="20"/>
      <c r="J58" s="20"/>
      <c r="K5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8" s="27">
        <f>TblInvoice[[#This Row],[Rate]]*TblInvoice[[#This Row],[Total Units]]</f>
        <v>0</v>
      </c>
      <c r="O5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IF(OR(H58="Y",H58="N")=FALSE,"Member No Show must be Y or N",
IF(I58="","Enter Time In",
IF(H58="","Enter Time Out",
IF(AND(I58&lt;1,I58&lt;=J58)=FALSE,"Time In must be less than Time Out",
IF(AND(J58&lt;1,J58&gt;=I58)=FALSE,"Time Out must be greater than Time In","validation successful")))))))))))))))))))</f>
        <v>Select provider in cell B2</v>
      </c>
    </row>
    <row r="59" spans="1:15" x14ac:dyDescent="0.35">
      <c r="A59" s="11"/>
      <c r="H59" s="8"/>
      <c r="I59" s="20"/>
      <c r="J59" s="20"/>
      <c r="K5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5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59" s="27">
        <f>TblInvoice[[#This Row],[Rate]]*TblInvoice[[#This Row],[Total Units]]</f>
        <v>0</v>
      </c>
      <c r="N59" s="12"/>
      <c r="O5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IF(OR(H59="Y",H59="N")=FALSE,"Member No Show must be Y or N",
IF(I59="","Enter Time In",
IF(H59="","Enter Time Out",
IF(AND(I59&lt;1,I59&lt;=J59)=FALSE,"Time In must be less than Time Out",
IF(AND(J59&lt;1,J59&gt;=I59)=FALSE,"Time Out must be greater than Time In","validation successful")))))))))))))))))))</f>
        <v>Select provider in cell B2</v>
      </c>
    </row>
    <row r="60" spans="1:15" x14ac:dyDescent="0.35">
      <c r="A60" s="11"/>
      <c r="H60" s="8"/>
      <c r="I60" s="20"/>
      <c r="J60" s="20"/>
      <c r="K6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0" s="27">
        <f>TblInvoice[[#This Row],[Rate]]*TblInvoice[[#This Row],[Total Units]]</f>
        <v>0</v>
      </c>
      <c r="N60" s="12"/>
      <c r="O6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IF(OR(H60="Y",H60="N")=FALSE,"Member No Show must be Y or N",
IF(I60="","Enter Time In",
IF(H60="","Enter Time Out",
IF(AND(I60&lt;1,I60&lt;=J60)=FALSE,"Time In must be less than Time Out",
IF(AND(J60&lt;1,J60&gt;=I60)=FALSE,"Time Out must be greater than Time In","validation successful")))))))))))))))))))</f>
        <v>Select provider in cell B2</v>
      </c>
    </row>
    <row r="61" spans="1:15" x14ac:dyDescent="0.35">
      <c r="A61" s="11"/>
      <c r="H61" s="8"/>
      <c r="I61" s="20"/>
      <c r="J61" s="20"/>
      <c r="K6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1" s="27">
        <f>TblInvoice[[#This Row],[Rate]]*TblInvoice[[#This Row],[Total Units]]</f>
        <v>0</v>
      </c>
      <c r="N61" s="12"/>
      <c r="O6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IF(OR(H61="Y",H61="N")=FALSE,"Member No Show must be Y or N",
IF(I61="","Enter Time In",
IF(H61="","Enter Time Out",
IF(AND(I61&lt;1,I61&lt;=J61)=FALSE,"Time In must be less than Time Out",
IF(AND(J61&lt;1,J61&gt;=I61)=FALSE,"Time Out must be greater than Time In","validation successful")))))))))))))))))))</f>
        <v>Select provider in cell B2</v>
      </c>
    </row>
    <row r="62" spans="1:15" x14ac:dyDescent="0.35">
      <c r="A62" s="11"/>
      <c r="H62" s="8"/>
      <c r="I62" s="20"/>
      <c r="J62" s="20"/>
      <c r="K6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2" s="27">
        <f>TblInvoice[[#This Row],[Rate]]*TblInvoice[[#This Row],[Total Units]]</f>
        <v>0</v>
      </c>
      <c r="N62" s="12"/>
      <c r="O6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IF(OR(H62="Y",H62="N")=FALSE,"Member No Show must be Y or N",
IF(I62="","Enter Time In",
IF(H62="","Enter Time Out",
IF(AND(I62&lt;1,I62&lt;=J62)=FALSE,"Time In must be less than Time Out",
IF(AND(J62&lt;1,J62&gt;=I62)=FALSE,"Time Out must be greater than Time In","validation successful")))))))))))))))))))</f>
        <v>Select provider in cell B2</v>
      </c>
    </row>
    <row r="63" spans="1:15" x14ac:dyDescent="0.35">
      <c r="A63" s="11"/>
      <c r="H63" s="8"/>
      <c r="I63" s="20"/>
      <c r="J63" s="20"/>
      <c r="K6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3" s="27">
        <f>TblInvoice[[#This Row],[Rate]]*TblInvoice[[#This Row],[Total Units]]</f>
        <v>0</v>
      </c>
      <c r="N63" s="12"/>
      <c r="O6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IF(OR(H63="Y",H63="N")=FALSE,"Member No Show must be Y or N",
IF(I63="","Enter Time In",
IF(H63="","Enter Time Out",
IF(AND(I63&lt;1,I63&lt;=J63)=FALSE,"Time In must be less than Time Out",
IF(AND(J63&lt;1,J63&gt;=I63)=FALSE,"Time Out must be greater than Time In","validation successful")))))))))))))))))))</f>
        <v>Select provider in cell B2</v>
      </c>
    </row>
    <row r="64" spans="1:15" x14ac:dyDescent="0.35">
      <c r="A64" s="11"/>
      <c r="H64" s="8"/>
      <c r="I64" s="20"/>
      <c r="J64" s="20"/>
      <c r="K64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4" s="27">
        <f>TblInvoice[[#This Row],[Rate]]*TblInvoice[[#This Row],[Total Units]]</f>
        <v>0</v>
      </c>
      <c r="N64" s="12"/>
      <c r="O6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IF(OR(H64="Y",H64="N")=FALSE,"Member No Show must be Y or N",
IF(I64="","Enter Time In",
IF(H64="","Enter Time Out",
IF(AND(I64&lt;1,I64&lt;=J64)=FALSE,"Time In must be less than Time Out",
IF(AND(J64&lt;1,J64&gt;=I64)=FALSE,"Time Out must be greater than Time In","validation successful")))))))))))))))))))</f>
        <v>Select provider in cell B2</v>
      </c>
    </row>
    <row r="65" spans="1:15" x14ac:dyDescent="0.35">
      <c r="A65" s="11"/>
      <c r="H65" s="8"/>
      <c r="I65" s="20"/>
      <c r="J65" s="20"/>
      <c r="K6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5" s="27">
        <f>TblInvoice[[#This Row],[Rate]]*TblInvoice[[#This Row],[Total Units]]</f>
        <v>0</v>
      </c>
      <c r="N65" s="12"/>
      <c r="O6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IF(OR(H65="Y",H65="N")=FALSE,"Member No Show must be Y or N",
IF(I65="","Enter Time In",
IF(H65="","Enter Time Out",
IF(AND(I65&lt;1,I65&lt;=J65)=FALSE,"Time In must be less than Time Out",
IF(AND(J65&lt;1,J65&gt;=I65)=FALSE,"Time Out must be greater than Time In","validation successful")))))))))))))))))))</f>
        <v>Select provider in cell B2</v>
      </c>
    </row>
    <row r="66" spans="1:15" x14ac:dyDescent="0.35">
      <c r="A66" s="11"/>
      <c r="H66" s="8"/>
      <c r="I66" s="20"/>
      <c r="J66" s="20"/>
      <c r="K66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6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6" s="27">
        <f>TblInvoice[[#This Row],[Rate]]*TblInvoice[[#This Row],[Total Units]]</f>
        <v>0</v>
      </c>
      <c r="N66" s="12"/>
      <c r="O6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IF(OR(H66="Y",H66="N")=FALSE,"Member No Show must be Y or N",
IF(I66="","Enter Time In",
IF(H66="","Enter Time Out",
IF(AND(I66&lt;1,I66&lt;=J66)=FALSE,"Time In must be less than Time Out",
IF(AND(J66&lt;1,J66&gt;=I66)=FALSE,"Time Out must be greater than Time In","validation successful")))))))))))))))))))</f>
        <v>Select provider in cell B2</v>
      </c>
    </row>
    <row r="67" spans="1:15" x14ac:dyDescent="0.35">
      <c r="A67" s="11"/>
      <c r="H67" s="8"/>
      <c r="I67" s="20"/>
      <c r="J67" s="20"/>
      <c r="K6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7" s="27">
        <f>TblInvoice[[#This Row],[Rate]]*TblInvoice[[#This Row],[Total Units]]</f>
        <v>0</v>
      </c>
      <c r="N67" s="12"/>
      <c r="O6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IF(OR(H67="Y",H67="N")=FALSE,"Member No Show must be Y or N",
IF(I67="","Enter Time In",
IF(H67="","Enter Time Out",
IF(AND(I67&lt;1,I67&lt;=J67)=FALSE,"Time In must be less than Time Out",
IF(AND(J67&lt;1,J67&gt;=I67)=FALSE,"Time Out must be greater than Time In","validation successful")))))))))))))))))))</f>
        <v>Select provider in cell B2</v>
      </c>
    </row>
    <row r="68" spans="1:15" x14ac:dyDescent="0.35">
      <c r="A68" s="11"/>
      <c r="H68" s="8"/>
      <c r="I68" s="20"/>
      <c r="J68" s="20"/>
      <c r="K6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8" s="27">
        <f>TblInvoice[[#This Row],[Rate]]*TblInvoice[[#This Row],[Total Units]]</f>
        <v>0</v>
      </c>
      <c r="N68" s="12"/>
      <c r="O6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IF(OR(H68="Y",H68="N")=FALSE,"Member No Show must be Y or N",
IF(I68="","Enter Time In",
IF(H68="","Enter Time Out",
IF(AND(I68&lt;1,I68&lt;=J68)=FALSE,"Time In must be less than Time Out",
IF(AND(J68&lt;1,J68&gt;=I68)=FALSE,"Time Out must be greater than Time In","validation successful")))))))))))))))))))</f>
        <v>Select provider in cell B2</v>
      </c>
    </row>
    <row r="69" spans="1:15" x14ac:dyDescent="0.35">
      <c r="A69" s="11"/>
      <c r="H69" s="8"/>
      <c r="I69" s="20"/>
      <c r="J69" s="20"/>
      <c r="K69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69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69" s="27">
        <f>TblInvoice[[#This Row],[Rate]]*TblInvoice[[#This Row],[Total Units]]</f>
        <v>0</v>
      </c>
      <c r="N69" s="12"/>
      <c r="O69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IF(OR(H69="Y",H69="N")=FALSE,"Member No Show must be Y or N",
IF(I69="","Enter Time In",
IF(H69="","Enter Time Out",
IF(AND(I69&lt;1,I69&lt;=J69)=FALSE,"Time In must be less than Time Out",
IF(AND(J69&lt;1,J69&gt;=I69)=FALSE,"Time Out must be greater than Time In","validation successful")))))))))))))))))))</f>
        <v>Select provider in cell B2</v>
      </c>
    </row>
    <row r="70" spans="1:15" x14ac:dyDescent="0.35">
      <c r="A70" s="11"/>
      <c r="H70" s="8"/>
      <c r="I70" s="20"/>
      <c r="J70" s="20"/>
      <c r="K70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0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0" s="27">
        <f>TblInvoice[[#This Row],[Rate]]*TblInvoice[[#This Row],[Total Units]]</f>
        <v>0</v>
      </c>
      <c r="N70" s="12"/>
      <c r="O70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IF(OR(H70="Y",H70="N")=FALSE,"Member No Show must be Y or N",
IF(I70="","Enter Time In",
IF(H70="","Enter Time Out",
IF(AND(I70&lt;1,I70&lt;=J70)=FALSE,"Time In must be less than Time Out",
IF(AND(J70&lt;1,J70&gt;=I70)=FALSE,"Time Out must be greater than Time In","validation successful")))))))))))))))))))</f>
        <v>Select provider in cell B2</v>
      </c>
    </row>
    <row r="71" spans="1:15" x14ac:dyDescent="0.35">
      <c r="A71" s="11"/>
      <c r="H71" s="8"/>
      <c r="I71" s="20"/>
      <c r="J71" s="20"/>
      <c r="K71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1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1" s="27">
        <f>TblInvoice[[#This Row],[Rate]]*TblInvoice[[#This Row],[Total Units]]</f>
        <v>0</v>
      </c>
      <c r="N71" s="12"/>
      <c r="O71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IF(OR(H71="Y",H71="N")=FALSE,"Member No Show must be Y or N",
IF(I71="","Enter Time In",
IF(H71="","Enter Time Out",
IF(AND(I71&lt;1,I71&lt;=J71)=FALSE,"Time In must be less than Time Out",
IF(AND(J71&lt;1,J71&gt;=I71)=FALSE,"Time Out must be greater than Time In","validation successful")))))))))))))))))))</f>
        <v>Select provider in cell B2</v>
      </c>
    </row>
    <row r="72" spans="1:15" x14ac:dyDescent="0.35">
      <c r="A72" s="11"/>
      <c r="H72" s="8"/>
      <c r="I72" s="20"/>
      <c r="J72" s="20"/>
      <c r="K72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2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2" s="27">
        <f>TblInvoice[[#This Row],[Rate]]*TblInvoice[[#This Row],[Total Units]]</f>
        <v>0</v>
      </c>
      <c r="N72" s="12"/>
      <c r="O72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IF(OR(H72="Y",H72="N")=FALSE,"Member No Show must be Y or N",
IF(I72="","Enter Time In",
IF(H72="","Enter Time Out",
IF(AND(I72&lt;1,I72&lt;=J72)=FALSE,"Time In must be less than Time Out",
IF(AND(J72&lt;1,J72&gt;=I72)=FALSE,"Time Out must be greater than Time In","validation successful")))))))))))))))))))</f>
        <v>Select provider in cell B2</v>
      </c>
    </row>
    <row r="73" spans="1:15" x14ac:dyDescent="0.35">
      <c r="A73" s="11"/>
      <c r="H73" s="8"/>
      <c r="I73" s="20"/>
      <c r="J73" s="20"/>
      <c r="K73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3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3" s="27">
        <f>TblInvoice[[#This Row],[Rate]]*TblInvoice[[#This Row],[Total Units]]</f>
        <v>0</v>
      </c>
      <c r="N73" s="12"/>
      <c r="O73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IF(OR(H73="Y",H73="N")=FALSE,"Member No Show must be Y or N",
IF(I73="","Enter Time In",
IF(H73="","Enter Time Out",
IF(AND(I73&lt;1,I73&lt;=J73)=FALSE,"Time In must be less than Time Out",
IF(AND(J73&lt;1,J73&gt;=I73)=FALSE,"Time Out must be greater than Time In","validation successful")))))))))))))))))))</f>
        <v>Select provider in cell B2</v>
      </c>
    </row>
    <row r="74" spans="1:15" x14ac:dyDescent="0.35">
      <c r="A74" s="11"/>
      <c r="H74" s="8"/>
      <c r="I74" s="20"/>
      <c r="J74" s="20"/>
      <c r="K74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4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4" s="27">
        <f>TblInvoice[[#This Row],[Rate]]*TblInvoice[[#This Row],[Total Units]]</f>
        <v>0</v>
      </c>
      <c r="N74" s="12"/>
      <c r="O74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IF(OR(H74="Y",H74="N")=FALSE,"Member No Show must be Y or N",
IF(I74="","Enter Time In",
IF(H74="","Enter Time Out",
IF(AND(I74&lt;1,I74&lt;=J74)=FALSE,"Time In must be less than Time Out",
IF(AND(J74&lt;1,J74&gt;=I74)=FALSE,"Time Out must be greater than Time In","validation successful")))))))))))))))))))</f>
        <v>Select provider in cell B2</v>
      </c>
    </row>
    <row r="75" spans="1:15" x14ac:dyDescent="0.35">
      <c r="A75" s="11"/>
      <c r="H75" s="8"/>
      <c r="I75" s="20"/>
      <c r="J75" s="20"/>
      <c r="K75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5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5" s="27">
        <f>TblInvoice[[#This Row],[Rate]]*TblInvoice[[#This Row],[Total Units]]</f>
        <v>0</v>
      </c>
      <c r="N75" s="12"/>
      <c r="O75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IF(OR(H75="Y",H75="N")=FALSE,"Member No Show must be Y or N",
IF(I75="","Enter Time In",
IF(H75="","Enter Time Out",
IF(AND(I75&lt;1,I75&lt;=J75)=FALSE,"Time In must be less than Time Out",
IF(AND(J75&lt;1,J75&gt;=I75)=FALSE,"Time Out must be greater than Time In","validation successful")))))))))))))))))))</f>
        <v>Select provider in cell B2</v>
      </c>
    </row>
    <row r="76" spans="1:15" x14ac:dyDescent="0.35">
      <c r="A76" s="11"/>
      <c r="H76" s="8"/>
      <c r="I76" s="20"/>
      <c r="J76" s="20"/>
      <c r="K76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6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6" s="27">
        <f>TblInvoice[[#This Row],[Rate]]*TblInvoice[[#This Row],[Total Units]]</f>
        <v>0</v>
      </c>
      <c r="N76" s="12"/>
      <c r="O76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IF(OR(H76="Y",H76="N")=FALSE,"Member No Show must be Y or N",
IF(I76="","Enter Time In",
IF(H76="","Enter Time Out",
IF(AND(I76&lt;1,I76&lt;=J76)=FALSE,"Time In must be less than Time Out",
IF(AND(J76&lt;1,J76&gt;=I76)=FALSE,"Time Out must be greater than Time In","validation successful")))))))))))))))))))</f>
        <v>Select provider in cell B2</v>
      </c>
    </row>
    <row r="77" spans="1:15" x14ac:dyDescent="0.35">
      <c r="A77" s="11"/>
      <c r="H77" s="8"/>
      <c r="I77" s="20"/>
      <c r="J77" s="20"/>
      <c r="K77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7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7" s="27">
        <f>TblInvoice[[#This Row],[Rate]]*TblInvoice[[#This Row],[Total Units]]</f>
        <v>0</v>
      </c>
      <c r="N77" s="12"/>
      <c r="O77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IF(OR(H77="Y",H77="N")=FALSE,"Member No Show must be Y or N",
IF(I77="","Enter Time In",
IF(H77="","Enter Time Out",
IF(AND(I77&lt;1,I77&lt;=J77)=FALSE,"Time In must be less than Time Out",
IF(AND(J77&lt;1,J77&gt;=I77)=FALSE,"Time Out must be greater than Time In","validation successful")))))))))))))))))))</f>
        <v>Select provider in cell B2</v>
      </c>
    </row>
    <row r="78" spans="1:15" x14ac:dyDescent="0.35">
      <c r="A78" s="11"/>
      <c r="H78" s="8"/>
      <c r="I78" s="20"/>
      <c r="J78" s="20"/>
      <c r="K78" s="26">
        <f>IF(TblInvoice[[#This Row],[Data Validation]]="Validation Successful",IF(TblInvoice[[#This Row],[Location]]="In person",CEILING(MAX(ROUND((TblInvoice[[#This Row],[Time Out]]-TblInvoice[[#This Row],[Time In]])*24*4,2)/4,INDEX(Rates[],MATCH($B$2&amp;TblInvoice[[#This Row],[Location]]&amp;TblInvoice[[#This Row],[Language]],Rates[Index],0),MATCH("Min Time",Rates[#Headers],0))),0.25),MAX(1,(TblInvoice[[#This Row],[Time Out]]-TblInvoice[[#This Row],[Time In]])*24*60)),0)</f>
        <v>0</v>
      </c>
      <c r="L78" s="27">
        <f>IF(TblInvoice[[#This Row],[Data Validation]]="Validation Successful",INDEX(Rates[],MATCH($B$2&amp;TblInvoice[[#This Row],[Location]]&amp;TblInvoice[[#This Row],[Language]],Rates[Index],0),MATCH(IF(WEEKDAY(TblInvoice[[#This Row],[Date of Service]],2)&gt;5,"Weekend",IF(OR(TblInvoice[[#This Row],[Time In]]&lt;8/24,TblInvoice[[#This Row],[Time Out]]&gt;17/24),"After Hours","Normal")),Rates[#Headers],0)),0)</f>
        <v>0</v>
      </c>
      <c r="M78" s="27">
        <f>TblInvoice[[#This Row],[Rate]]*TblInvoice[[#This Row],[Total Units]]</f>
        <v>0</v>
      </c>
      <c r="N78" s="12"/>
      <c r="O78" s="25" t="str">
        <f>IF($B$2="","Select provider in cell B2",
IF($A$4="","Select Month of Services in cell A4",
IF($A$5="","Enter Invoice Number in cell A5",
IF(TblInvoice[[#This Row],[Date of Service]]="","Enter Date of Service",
IF(OR(TblInvoice[[#This Row],[Date of Service]]&lt;$A$4,TblInvoice[[#This Row],[Date of Service]]&gt;EDATE($A$4,1)),"Date of Service must be in same Month of Services selected in cell A4",
IF(TblInvoice[[#This Row],[Facility Name]]="","Facility Name cannot be blank",
IF(AND(TblInvoice[[#This Row],[Facility Name]]&lt;&gt;"HPR Customer Service",OR(LEN(TblInvoice[[#This Row],[Medicaid Member ID]])&lt;&gt;10,LEFT(TblInvoice[[#This Row],[Medicaid Member ID]],1)&lt;&gt;"0")),"Medicaid Member ID must be 10 digits and the first digit is 0",
IF(OR(TblInvoice[[#This Row],[Location]]="In Person",TblInvoice[[#This Row],[Location]]="Telephone")=FALSE,"Location must be In Person or Telephone",
IF(COUNTIFS(Rates[DBA],$B$2,Rates[Location],TblInvoice[[#This Row],[Location]])&lt;1,TblInvoice[[#This Row],[Location]] &amp; " is not a valid location for " &amp; $B$2,
IF(AND(TblInvoice[[#This Row],[Name of Medicaid Member]]="",TblInvoice[[#This Row],[Location]]="In Person"),"In Person records require Medicaid Member Name",
IF(AND(TblInvoice[[#This Row],[Medicaid Member ID]]="",TblInvoice[[#This Row],[Location]]="In Person"),"In Person records require Medicaid Member ID",
IF(OR(TblInvoice[[#This Row],[Language]]="Spanish",TblInvoice[[#This Row],[Language]]="ASL",TblInvoice[[#This Row],[Language]]="Other")=FALSE,"Language must be Spanish, ASL or Other",
IF(AND(TblInvoice[[#This Row],[Interpreter]]="",TblInvoice[[#This Row],[Location]]="In Person"),"In Person records require Interpreter name",
IF(COUNTIFS(Rates[DBA],$B$2,Rates[Language],TblInvoice[[#This Row],[Language]])&lt;1,TblInvoice[[#This Row],[Language]] &amp; " is not a valid language for " &amp; $B$2,
IF(OR(H78="Y",H78="N")=FALSE,"Member No Show must be Y or N",
IF(I78="","Enter Time In",
IF(H78="","Enter Time Out",
IF(AND(I78&lt;1,I78&lt;=J78)=FALSE,"Time In must be less than Time Out",
IF(AND(J78&lt;1,J78&gt;=I78)=FALSE,"Time Out must be greater than Time In","validation successful")))))))))))))))))))</f>
        <v>Select provider in cell B2</v>
      </c>
    </row>
  </sheetData>
  <sheetProtection algorithmName="SHA-512" hashValue="BkUUxDyejksLc5f475k1TgItdBxzpE9RDvwxlmBwUUMo/WRv2t2sVNh9YU5HgXU5XV1V9HQzMYOrEeIHfLQIpA==" saltValue="XWWT9CkTArU1S/SwIAZlwA==" spinCount="100000" sheet="1" objects="1" scenarios="1"/>
  <protectedRanges>
    <protectedRange sqref="N8:N78 A8:J78" name="InvoiceTable"/>
    <protectedRange sqref="A4:A5" name="Month"/>
    <protectedRange sqref="B2" name="Provider"/>
  </protectedRanges>
  <dataValidations count="8">
    <dataValidation type="list" allowBlank="1" showInputMessage="1" showErrorMessage="1" sqref="H8:H78" xr:uid="{00000000-0002-0000-0000-000000000000}">
      <formula1>"Y,N"</formula1>
    </dataValidation>
    <dataValidation type="list" allowBlank="1" showInputMessage="1" showErrorMessage="1" sqref="B2" xr:uid="{00000000-0002-0000-0000-000001000000}">
      <formula1>Providers</formula1>
    </dataValidation>
    <dataValidation type="list" allowBlank="1" showInputMessage="1" showErrorMessage="1" sqref="F8:F78" xr:uid="{00000000-0002-0000-0000-000002000000}">
      <formula1>Languages</formula1>
    </dataValidation>
    <dataValidation type="list" allowBlank="1" showInputMessage="1" showErrorMessage="1" sqref="E8:E78" xr:uid="{00000000-0002-0000-0000-000003000000}">
      <formula1>Locations</formula1>
    </dataValidation>
    <dataValidation type="list" allowBlank="1" showInputMessage="1" showErrorMessage="1" sqref="A4" xr:uid="{00000000-0002-0000-0000-000004000000}">
      <formula1>Months</formula1>
    </dataValidation>
    <dataValidation type="custom" allowBlank="1" showErrorMessage="1" errorTitle="Enter a valid Time Out" error="Time Out must be greater than Time In" promptTitle="Time Out" prompt="Enter time and specify AM or PM" sqref="J8:J78" xr:uid="{00000000-0002-0000-0000-000005000000}">
      <formula1>AND(J8&lt;1,J8&gt;=I8)</formula1>
    </dataValidation>
    <dataValidation type="custom" allowBlank="1" showInputMessage="1" showErrorMessage="1" errorTitle="Enter a valid Time In" error="Time In must be less than Time Out" sqref="I8:I78" xr:uid="{00000000-0002-0000-0000-000006000000}">
      <formula1>AND(I8&lt;1,I8&lt;=J8)</formula1>
    </dataValidation>
    <dataValidation type="custom" allowBlank="1" showInputMessage="1" showErrorMessage="1" errorTitle="Member ID Error" error="Medicaid Member ID must be 10 digits and the first digit is 0" sqref="C8:C78" xr:uid="{00000000-0002-0000-0000-000007000000}">
      <formula1>AND(LEN(C8)=10,LEFT(C8,1)="0")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5"/>
  <sheetViews>
    <sheetView showGridLines="0" topLeftCell="B1" zoomScaleNormal="100" workbookViewId="0">
      <pane ySplit="1" topLeftCell="A2" activePane="bottomLeft" state="frozen"/>
      <selection pane="bottomLeft" activeCell="Q2" sqref="Q2"/>
    </sheetView>
  </sheetViews>
  <sheetFormatPr defaultRowHeight="14.5" x14ac:dyDescent="0.35"/>
  <cols>
    <col min="1" max="1" width="43.81640625" hidden="1" customWidth="1"/>
    <col min="2" max="2" width="26.81640625" bestFit="1" customWidth="1"/>
    <col min="3" max="3" width="10.54296875" bestFit="1" customWidth="1"/>
    <col min="4" max="4" width="11.453125" customWidth="1"/>
    <col min="5" max="5" width="9" customWidth="1"/>
    <col min="6" max="6" width="9.81640625" bestFit="1" customWidth="1"/>
    <col min="7" max="7" width="13.453125" bestFit="1" customWidth="1"/>
    <col min="8" max="8" width="12" bestFit="1" customWidth="1"/>
    <col min="10" max="10" width="26.81640625" bestFit="1" customWidth="1"/>
    <col min="11" max="11" width="12.54296875" bestFit="1" customWidth="1"/>
    <col min="13" max="13" width="11.453125" customWidth="1"/>
    <col min="15" max="15" width="12.26953125" customWidth="1"/>
    <col min="17" max="17" width="15.7265625" bestFit="1" customWidth="1"/>
  </cols>
  <sheetData>
    <row r="1" spans="1:17" x14ac:dyDescent="0.35">
      <c r="A1" t="s">
        <v>35</v>
      </c>
      <c r="B1" t="s">
        <v>17</v>
      </c>
      <c r="C1" t="s">
        <v>32</v>
      </c>
      <c r="D1" t="s">
        <v>6</v>
      </c>
      <c r="E1" t="s">
        <v>34</v>
      </c>
      <c r="F1" t="s">
        <v>31</v>
      </c>
      <c r="G1" t="s">
        <v>26</v>
      </c>
      <c r="H1" t="s">
        <v>27</v>
      </c>
      <c r="J1" t="s">
        <v>17</v>
      </c>
      <c r="K1" t="s">
        <v>43</v>
      </c>
      <c r="M1" t="s">
        <v>33</v>
      </c>
      <c r="O1" t="s">
        <v>30</v>
      </c>
      <c r="Q1" t="s">
        <v>42</v>
      </c>
    </row>
    <row r="2" spans="1:17" x14ac:dyDescent="0.35">
      <c r="A2" s="1" t="str">
        <f>Rates[[#This Row],[DBA]]&amp;Rates[[#This Row],[Location]]&amp;Rates[[#This Row],[Language]]</f>
        <v>5 Star InterpretingIn personASL</v>
      </c>
      <c r="B2" t="s">
        <v>16</v>
      </c>
      <c r="C2" t="s">
        <v>25</v>
      </c>
      <c r="D2" t="s">
        <v>20</v>
      </c>
      <c r="E2" s="6">
        <v>2</v>
      </c>
      <c r="F2" s="1">
        <v>53</v>
      </c>
      <c r="G2" s="1">
        <v>79.5</v>
      </c>
      <c r="H2" s="1">
        <v>79.5</v>
      </c>
      <c r="J2" t="s">
        <v>16</v>
      </c>
      <c r="K2" t="s">
        <v>44</v>
      </c>
      <c r="M2" t="s">
        <v>25</v>
      </c>
      <c r="O2" t="s">
        <v>3</v>
      </c>
      <c r="Q2" s="17">
        <v>43831</v>
      </c>
    </row>
    <row r="3" spans="1:17" x14ac:dyDescent="0.35">
      <c r="A3" s="1" t="str">
        <f>Rates[[#This Row],[DBA]]&amp;Rates[[#This Row],[Location]]&amp;Rates[[#This Row],[Language]]</f>
        <v>American Sign Language CommunicationIn personASL</v>
      </c>
      <c r="B3" t="s">
        <v>52</v>
      </c>
      <c r="C3" t="s">
        <v>25</v>
      </c>
      <c r="D3" t="s">
        <v>20</v>
      </c>
      <c r="E3" s="6">
        <v>2</v>
      </c>
      <c r="F3" s="1">
        <v>57</v>
      </c>
      <c r="G3" s="1">
        <v>85.5</v>
      </c>
      <c r="H3" s="1">
        <v>85.5</v>
      </c>
      <c r="J3" t="s">
        <v>52</v>
      </c>
      <c r="K3" t="s">
        <v>49</v>
      </c>
      <c r="M3" t="s">
        <v>29</v>
      </c>
      <c r="O3" t="s">
        <v>20</v>
      </c>
      <c r="Q3" s="17">
        <v>43862</v>
      </c>
    </row>
    <row r="4" spans="1:17" x14ac:dyDescent="0.35">
      <c r="A4" s="1" t="str">
        <f>Rates[[#This Row],[DBA]]&amp;Rates[[#This Row],[Location]]&amp;Rates[[#This Row],[Language]]</f>
        <v>Asian Association of UtahIn personOther</v>
      </c>
      <c r="B4" t="s">
        <v>37</v>
      </c>
      <c r="C4" t="s">
        <v>25</v>
      </c>
      <c r="D4" t="s">
        <v>28</v>
      </c>
      <c r="E4" s="6">
        <v>1</v>
      </c>
      <c r="F4" s="1">
        <v>31</v>
      </c>
      <c r="G4" s="1">
        <v>32</v>
      </c>
      <c r="H4" s="1">
        <v>35</v>
      </c>
      <c r="J4" t="s">
        <v>37</v>
      </c>
      <c r="K4" t="s">
        <v>45</v>
      </c>
      <c r="O4" t="s">
        <v>28</v>
      </c>
      <c r="Q4" s="17">
        <v>43891</v>
      </c>
    </row>
    <row r="5" spans="1:17" x14ac:dyDescent="0.35">
      <c r="A5" s="1" t="str">
        <f>Rates[[#This Row],[DBA]]&amp;Rates[[#This Row],[Location]]&amp;Rates[[#This Row],[Language]]</f>
        <v>Asian Association of UtahIn personSpanish</v>
      </c>
      <c r="B5" t="s">
        <v>37</v>
      </c>
      <c r="C5" t="s">
        <v>25</v>
      </c>
      <c r="D5" t="s">
        <v>3</v>
      </c>
      <c r="E5" s="6">
        <v>1</v>
      </c>
      <c r="F5" s="1">
        <v>30</v>
      </c>
      <c r="G5" s="1">
        <v>31</v>
      </c>
      <c r="H5" s="1">
        <v>34</v>
      </c>
      <c r="J5" t="s">
        <v>18</v>
      </c>
      <c r="K5" t="s">
        <v>46</v>
      </c>
      <c r="Q5" s="17">
        <v>43922</v>
      </c>
    </row>
    <row r="6" spans="1:17" x14ac:dyDescent="0.35">
      <c r="A6" s="1" t="str">
        <f>Rates[[#This Row],[DBA]]&amp;Rates[[#This Row],[Location]]&amp;Rates[[#This Row],[Language]]</f>
        <v>CommGap In personOther</v>
      </c>
      <c r="B6" t="s">
        <v>18</v>
      </c>
      <c r="C6" t="s">
        <v>25</v>
      </c>
      <c r="D6" t="s">
        <v>28</v>
      </c>
      <c r="E6" s="6">
        <v>1</v>
      </c>
      <c r="F6" s="1">
        <v>38</v>
      </c>
      <c r="G6" s="1">
        <v>48</v>
      </c>
      <c r="H6" s="1">
        <v>48</v>
      </c>
      <c r="J6" t="s">
        <v>19</v>
      </c>
      <c r="K6" t="s">
        <v>47</v>
      </c>
      <c r="Q6" s="17">
        <v>43952</v>
      </c>
    </row>
    <row r="7" spans="1:17" x14ac:dyDescent="0.35">
      <c r="A7" s="1" t="str">
        <f>Rates[[#This Row],[DBA]]&amp;Rates[[#This Row],[Location]]&amp;Rates[[#This Row],[Language]]</f>
        <v>CommGap In personSpanish</v>
      </c>
      <c r="B7" t="s">
        <v>18</v>
      </c>
      <c r="C7" t="s">
        <v>25</v>
      </c>
      <c r="D7" t="s">
        <v>3</v>
      </c>
      <c r="E7" s="6">
        <v>1</v>
      </c>
      <c r="F7" s="1">
        <v>33</v>
      </c>
      <c r="G7" s="1">
        <v>43</v>
      </c>
      <c r="H7" s="1">
        <v>43</v>
      </c>
      <c r="J7" t="s">
        <v>21</v>
      </c>
      <c r="K7" t="s">
        <v>51</v>
      </c>
      <c r="Q7" s="17">
        <v>43983</v>
      </c>
    </row>
    <row r="8" spans="1:17" x14ac:dyDescent="0.35">
      <c r="A8" s="1" t="str">
        <f>Rates[[#This Row],[DBA]]&amp;Rates[[#This Row],[Location]]&amp;Rates[[#This Row],[Language]]</f>
        <v>CommGap TelephoneOther</v>
      </c>
      <c r="B8" t="s">
        <v>18</v>
      </c>
      <c r="C8" t="s">
        <v>29</v>
      </c>
      <c r="D8" t="s">
        <v>28</v>
      </c>
      <c r="E8" s="6">
        <v>0</v>
      </c>
      <c r="F8" s="1">
        <v>1.1000000000000001</v>
      </c>
      <c r="G8" s="1">
        <v>1.1000000000000001</v>
      </c>
      <c r="H8" s="1">
        <v>1.1000000000000001</v>
      </c>
      <c r="J8" t="s">
        <v>48</v>
      </c>
      <c r="K8" t="s">
        <v>55</v>
      </c>
      <c r="Q8" s="17">
        <v>44013</v>
      </c>
    </row>
    <row r="9" spans="1:17" x14ac:dyDescent="0.35">
      <c r="A9" s="1" t="str">
        <f>Rates[[#This Row],[DBA]]&amp;Rates[[#This Row],[Location]]&amp;Rates[[#This Row],[Language]]</f>
        <v>CommGap TelephoneSpanish</v>
      </c>
      <c r="B9" t="s">
        <v>18</v>
      </c>
      <c r="C9" t="s">
        <v>29</v>
      </c>
      <c r="D9" t="s">
        <v>3</v>
      </c>
      <c r="E9" s="6">
        <v>0</v>
      </c>
      <c r="F9" s="1">
        <v>1.1000000000000001</v>
      </c>
      <c r="G9" s="1">
        <v>1.1000000000000001</v>
      </c>
      <c r="H9" s="1">
        <v>1.1000000000000001</v>
      </c>
      <c r="Q9" s="17">
        <v>44044</v>
      </c>
    </row>
    <row r="10" spans="1:17" x14ac:dyDescent="0.35">
      <c r="A10" s="1" t="str">
        <f>Rates[[#This Row],[DBA]]&amp;Rates[[#This Row],[Location]]&amp;Rates[[#This Row],[Language]]</f>
        <v>InSyncIn personOther</v>
      </c>
      <c r="B10" t="s">
        <v>19</v>
      </c>
      <c r="C10" t="s">
        <v>25</v>
      </c>
      <c r="D10" t="s">
        <v>28</v>
      </c>
      <c r="E10" s="6">
        <v>1</v>
      </c>
      <c r="F10" s="1">
        <v>35</v>
      </c>
      <c r="G10" s="1">
        <v>40</v>
      </c>
      <c r="H10" s="1">
        <v>40</v>
      </c>
      <c r="Q10" s="17">
        <v>44075</v>
      </c>
    </row>
    <row r="11" spans="1:17" x14ac:dyDescent="0.35">
      <c r="A11" s="1" t="str">
        <f>Rates[[#This Row],[DBA]]&amp;Rates[[#This Row],[Location]]&amp;Rates[[#This Row],[Language]]</f>
        <v>InSyncIn personSpanish</v>
      </c>
      <c r="B11" t="s">
        <v>19</v>
      </c>
      <c r="C11" t="s">
        <v>25</v>
      </c>
      <c r="D11" t="s">
        <v>3</v>
      </c>
      <c r="E11" s="6">
        <v>1</v>
      </c>
      <c r="F11" s="1">
        <v>32</v>
      </c>
      <c r="G11" s="1">
        <v>35</v>
      </c>
      <c r="H11" s="1">
        <v>35</v>
      </c>
      <c r="Q11" s="17">
        <v>44105</v>
      </c>
    </row>
    <row r="12" spans="1:17" x14ac:dyDescent="0.35">
      <c r="A12" s="1" t="str">
        <f>Rates[[#This Row],[DBA]]&amp;Rates[[#This Row],[Location]]&amp;Rates[[#This Row],[Language]]</f>
        <v>InSyncTelephoneOther</v>
      </c>
      <c r="B12" t="s">
        <v>19</v>
      </c>
      <c r="C12" t="s">
        <v>29</v>
      </c>
      <c r="D12" t="s">
        <v>28</v>
      </c>
      <c r="E12" s="6">
        <v>0</v>
      </c>
      <c r="F12" s="1">
        <v>1.1000000000000001</v>
      </c>
      <c r="G12" s="1">
        <v>1.1000000000000001</v>
      </c>
      <c r="H12" s="1">
        <v>1.1000000000000001</v>
      </c>
      <c r="Q12" s="17">
        <v>44136</v>
      </c>
    </row>
    <row r="13" spans="1:17" x14ac:dyDescent="0.35">
      <c r="A13" s="1" t="str">
        <f>Rates[[#This Row],[DBA]]&amp;Rates[[#This Row],[Location]]&amp;Rates[[#This Row],[Language]]</f>
        <v>InSyncTelephoneSpanish</v>
      </c>
      <c r="B13" t="s">
        <v>19</v>
      </c>
      <c r="C13" t="s">
        <v>29</v>
      </c>
      <c r="D13" t="s">
        <v>3</v>
      </c>
      <c r="E13" s="6">
        <v>0</v>
      </c>
      <c r="F13" s="1">
        <v>1.1000000000000001</v>
      </c>
      <c r="G13" s="1">
        <v>1.1000000000000001</v>
      </c>
      <c r="H13" s="1">
        <v>1.1000000000000001</v>
      </c>
      <c r="Q13" s="17">
        <v>44166</v>
      </c>
    </row>
    <row r="14" spans="1:17" x14ac:dyDescent="0.35">
      <c r="A14" s="1" t="str">
        <f>Rates[[#This Row],[DBA]]&amp;Rates[[#This Row],[Location]]&amp;Rates[[#This Row],[Language]]</f>
        <v>Interwest Interpreting Inc.In personASL</v>
      </c>
      <c r="B14" t="s">
        <v>21</v>
      </c>
      <c r="C14" t="s">
        <v>25</v>
      </c>
      <c r="D14" t="s">
        <v>20</v>
      </c>
      <c r="E14" s="6">
        <v>2</v>
      </c>
      <c r="F14" s="1">
        <v>60</v>
      </c>
      <c r="G14" s="1">
        <v>90</v>
      </c>
      <c r="H14" s="1">
        <v>90</v>
      </c>
      <c r="Q14" s="17">
        <v>44197</v>
      </c>
    </row>
    <row r="15" spans="1:17" x14ac:dyDescent="0.35">
      <c r="A15" s="1" t="str">
        <f>Rates[[#This Row],[DBA]]&amp;Rates[[#This Row],[Location]]&amp;Rates[[#This Row],[Language]]</f>
        <v>Language Line SolutionsTelephoneOther</v>
      </c>
      <c r="B15" t="s">
        <v>22</v>
      </c>
      <c r="C15" t="s">
        <v>29</v>
      </c>
      <c r="D15" t="s">
        <v>28</v>
      </c>
      <c r="E15" s="6">
        <v>0</v>
      </c>
      <c r="F15" s="1">
        <v>0.64</v>
      </c>
      <c r="G15" s="1">
        <v>0.64</v>
      </c>
      <c r="H15" s="1">
        <v>0.64</v>
      </c>
      <c r="Q15" s="17">
        <v>44228</v>
      </c>
    </row>
    <row r="16" spans="1:17" x14ac:dyDescent="0.35">
      <c r="A16" s="1" t="str">
        <f>Rates[[#This Row],[DBA]]&amp;Rates[[#This Row],[Location]]&amp;Rates[[#This Row],[Language]]</f>
        <v>Language Line SolutionsTelephoneSpanish</v>
      </c>
      <c r="B16" t="s">
        <v>22</v>
      </c>
      <c r="C16" t="s">
        <v>29</v>
      </c>
      <c r="D16" t="s">
        <v>3</v>
      </c>
      <c r="E16" s="6">
        <v>0</v>
      </c>
      <c r="F16" s="1">
        <v>0.64</v>
      </c>
      <c r="G16" s="1">
        <v>0.64</v>
      </c>
      <c r="H16" s="1">
        <v>0.64</v>
      </c>
      <c r="Q16" s="17">
        <v>44256</v>
      </c>
    </row>
    <row r="17" spans="1:17" x14ac:dyDescent="0.35">
      <c r="A17" s="1" t="str">
        <f>Rates[[#This Row],[DBA]]&amp;Rates[[#This Row],[Location]]&amp;Rates[[#This Row],[Language]]</f>
        <v>Language LinkTelephoneOther</v>
      </c>
      <c r="B17" t="s">
        <v>24</v>
      </c>
      <c r="C17" t="s">
        <v>29</v>
      </c>
      <c r="D17" t="s">
        <v>28</v>
      </c>
      <c r="E17" s="6">
        <v>0</v>
      </c>
      <c r="F17" s="1">
        <v>0.56999999999999995</v>
      </c>
      <c r="G17" s="1">
        <v>0.56999999999999995</v>
      </c>
      <c r="H17" s="1">
        <v>0.56999999999999995</v>
      </c>
      <c r="Q17" s="17">
        <v>44287</v>
      </c>
    </row>
    <row r="18" spans="1:17" x14ac:dyDescent="0.35">
      <c r="A18" s="1" t="str">
        <f>Rates[[#This Row],[DBA]]&amp;Rates[[#This Row],[Location]]&amp;Rates[[#This Row],[Language]]</f>
        <v>Language LinkTelephoneSpanish</v>
      </c>
      <c r="B18" t="s">
        <v>24</v>
      </c>
      <c r="C18" t="s">
        <v>29</v>
      </c>
      <c r="D18" t="s">
        <v>3</v>
      </c>
      <c r="E18" s="6">
        <v>0</v>
      </c>
      <c r="F18" s="1">
        <v>0.56999999999999995</v>
      </c>
      <c r="G18" s="1">
        <v>0.56999999999999995</v>
      </c>
      <c r="H18" s="1">
        <v>0.56999999999999995</v>
      </c>
      <c r="Q18" s="17">
        <v>44317</v>
      </c>
    </row>
    <row r="19" spans="1:17" x14ac:dyDescent="0.35">
      <c r="A19" s="1" t="str">
        <f>Rates[[#This Row],[DBA]]&amp;Rates[[#This Row],[Location]]&amp;Rates[[#This Row],[Language]]</f>
        <v>LinguisticaIn personOther</v>
      </c>
      <c r="B19" t="s">
        <v>48</v>
      </c>
      <c r="C19" t="s">
        <v>25</v>
      </c>
      <c r="D19" t="s">
        <v>28</v>
      </c>
      <c r="E19" s="6">
        <v>1</v>
      </c>
      <c r="F19" s="1">
        <v>36</v>
      </c>
      <c r="G19" s="1">
        <v>36</v>
      </c>
      <c r="H19" s="1">
        <v>36</v>
      </c>
      <c r="Q19" s="17">
        <v>44348</v>
      </c>
    </row>
    <row r="20" spans="1:17" x14ac:dyDescent="0.35">
      <c r="A20" s="1" t="str">
        <f>Rates[[#This Row],[DBA]]&amp;Rates[[#This Row],[Location]]&amp;Rates[[#This Row],[Language]]</f>
        <v>LinguisticaIn personSpanish</v>
      </c>
      <c r="B20" t="s">
        <v>48</v>
      </c>
      <c r="C20" t="s">
        <v>25</v>
      </c>
      <c r="D20" t="s">
        <v>3</v>
      </c>
      <c r="E20" s="6">
        <v>1</v>
      </c>
      <c r="F20" s="1">
        <v>35</v>
      </c>
      <c r="G20" s="1">
        <v>35</v>
      </c>
      <c r="H20" s="1">
        <v>35</v>
      </c>
      <c r="Q20" s="17">
        <v>44378</v>
      </c>
    </row>
    <row r="21" spans="1:17" x14ac:dyDescent="0.35">
      <c r="A21" s="1" t="str">
        <f>Rates[[#This Row],[DBA]]&amp;Rates[[#This Row],[Location]]&amp;Rates[[#This Row],[Language]]</f>
        <v>LinguisticaTelephoneOther</v>
      </c>
      <c r="B21" t="s">
        <v>48</v>
      </c>
      <c r="C21" t="s">
        <v>29</v>
      </c>
      <c r="D21" t="s">
        <v>28</v>
      </c>
      <c r="E21" s="6">
        <v>0</v>
      </c>
      <c r="F21" s="1">
        <v>0.6</v>
      </c>
      <c r="G21" s="1">
        <v>0.6</v>
      </c>
      <c r="H21" s="1">
        <v>0.6</v>
      </c>
      <c r="Q21" s="17">
        <v>44409</v>
      </c>
    </row>
    <row r="22" spans="1:17" x14ac:dyDescent="0.35">
      <c r="A22" s="1" t="str">
        <f>Rates[[#This Row],[DBA]]&amp;Rates[[#This Row],[Location]]&amp;Rates[[#This Row],[Language]]</f>
        <v>LinguisticaTelephoneSpanish</v>
      </c>
      <c r="B22" t="s">
        <v>48</v>
      </c>
      <c r="C22" t="s">
        <v>29</v>
      </c>
      <c r="D22" t="s">
        <v>3</v>
      </c>
      <c r="E22" s="6">
        <v>0</v>
      </c>
      <c r="F22" s="1">
        <v>0.6</v>
      </c>
      <c r="G22" s="1">
        <v>0.6</v>
      </c>
      <c r="H22" s="1">
        <v>0.6</v>
      </c>
      <c r="Q22" s="17">
        <v>44440</v>
      </c>
    </row>
    <row r="23" spans="1:17" x14ac:dyDescent="0.35">
      <c r="A23" s="1" t="str">
        <f>Rates[[#This Row],[DBA]]&amp;Rates[[#This Row],[Location]]&amp;Rates[[#This Row],[Language]]</f>
        <v>Telelanguage, Inc.In personOther</v>
      </c>
      <c r="B23" t="s">
        <v>15</v>
      </c>
      <c r="C23" t="s">
        <v>25</v>
      </c>
      <c r="D23" t="s">
        <v>28</v>
      </c>
      <c r="E23" s="6">
        <v>1</v>
      </c>
      <c r="F23" s="1">
        <v>49.99</v>
      </c>
      <c r="G23" s="1">
        <v>54.99</v>
      </c>
      <c r="H23" s="1">
        <v>54.99</v>
      </c>
      <c r="Q23" s="17">
        <v>44470</v>
      </c>
    </row>
    <row r="24" spans="1:17" x14ac:dyDescent="0.35">
      <c r="A24" s="1" t="str">
        <f>Rates[[#This Row],[DBA]]&amp;Rates[[#This Row],[Location]]&amp;Rates[[#This Row],[Language]]</f>
        <v>Telelanguage, Inc.In personSpanish</v>
      </c>
      <c r="B24" t="s">
        <v>15</v>
      </c>
      <c r="C24" t="s">
        <v>25</v>
      </c>
      <c r="D24" t="s">
        <v>3</v>
      </c>
      <c r="E24" s="6">
        <v>1</v>
      </c>
      <c r="F24" s="1">
        <v>39.99</v>
      </c>
      <c r="G24" s="1">
        <v>44.99</v>
      </c>
      <c r="H24" s="1">
        <v>44.99</v>
      </c>
      <c r="Q24" s="17">
        <v>44501</v>
      </c>
    </row>
    <row r="25" spans="1:17" x14ac:dyDescent="0.35">
      <c r="A25" s="1" t="str">
        <f>Rates[[#This Row],[DBA]]&amp;Rates[[#This Row],[Location]]&amp;Rates[[#This Row],[Language]]</f>
        <v>Telelanguage, Inc.TelephoneOther</v>
      </c>
      <c r="B25" t="s">
        <v>15</v>
      </c>
      <c r="C25" t="s">
        <v>29</v>
      </c>
      <c r="D25" t="s">
        <v>28</v>
      </c>
      <c r="E25" s="6">
        <v>0</v>
      </c>
      <c r="F25" s="1">
        <v>0.5</v>
      </c>
      <c r="G25" s="1">
        <v>0.65</v>
      </c>
      <c r="H25" s="1">
        <v>0.65</v>
      </c>
      <c r="Q25" s="17">
        <v>44531</v>
      </c>
    </row>
    <row r="26" spans="1:17" x14ac:dyDescent="0.35">
      <c r="A26" s="1" t="str">
        <f>Rates[[#This Row],[DBA]]&amp;Rates[[#This Row],[Location]]&amp;Rates[[#This Row],[Language]]</f>
        <v>Telelanguage, Inc.TelephoneSpanish</v>
      </c>
      <c r="B26" t="s">
        <v>15</v>
      </c>
      <c r="C26" t="s">
        <v>29</v>
      </c>
      <c r="D26" t="s">
        <v>3</v>
      </c>
      <c r="E26" s="6">
        <v>0</v>
      </c>
      <c r="F26" s="1">
        <v>0.5</v>
      </c>
      <c r="G26" s="1">
        <v>0.65</v>
      </c>
      <c r="H26" s="1">
        <v>0.65</v>
      </c>
      <c r="Q26" s="17">
        <v>44562</v>
      </c>
    </row>
    <row r="27" spans="1:17" x14ac:dyDescent="0.35">
      <c r="A27" s="1" t="str">
        <f>Rates[[#This Row],[DBA]]&amp;Rates[[#This Row],[Location]]&amp;Rates[[#This Row],[Language]]</f>
        <v>VoianceTelephoneOther</v>
      </c>
      <c r="B27" t="s">
        <v>23</v>
      </c>
      <c r="C27" t="s">
        <v>29</v>
      </c>
      <c r="D27" t="s">
        <v>28</v>
      </c>
      <c r="E27" s="6">
        <v>0</v>
      </c>
      <c r="F27" s="1">
        <v>0.61</v>
      </c>
      <c r="G27" s="1">
        <v>0.61</v>
      </c>
      <c r="H27" s="1">
        <v>0.61</v>
      </c>
      <c r="Q27" s="17">
        <v>44593</v>
      </c>
    </row>
    <row r="28" spans="1:17" x14ac:dyDescent="0.35">
      <c r="A28" s="1" t="str">
        <f>Rates[[#This Row],[DBA]]&amp;Rates[[#This Row],[Location]]&amp;Rates[[#This Row],[Language]]</f>
        <v>VoianceTelephoneSpanish</v>
      </c>
      <c r="B28" t="s">
        <v>23</v>
      </c>
      <c r="C28" t="s">
        <v>29</v>
      </c>
      <c r="D28" t="s">
        <v>3</v>
      </c>
      <c r="E28" s="6">
        <v>0</v>
      </c>
      <c r="F28" s="1">
        <v>0.61</v>
      </c>
      <c r="G28" s="1">
        <v>0.61</v>
      </c>
      <c r="H28" s="1">
        <v>0.61</v>
      </c>
      <c r="Q28" s="17">
        <v>44621</v>
      </c>
    </row>
    <row r="29" spans="1:17" x14ac:dyDescent="0.35">
      <c r="Q29" s="17">
        <v>44652</v>
      </c>
    </row>
    <row r="30" spans="1:17" x14ac:dyDescent="0.35">
      <c r="Q30" s="17">
        <v>44682</v>
      </c>
    </row>
    <row r="31" spans="1:17" x14ac:dyDescent="0.35">
      <c r="Q31" s="17">
        <v>44713</v>
      </c>
    </row>
    <row r="32" spans="1:17" x14ac:dyDescent="0.35">
      <c r="Q32" s="17">
        <v>44743</v>
      </c>
    </row>
    <row r="33" spans="17:17" x14ac:dyDescent="0.35">
      <c r="Q33" s="17">
        <v>44774</v>
      </c>
    </row>
    <row r="34" spans="17:17" x14ac:dyDescent="0.35">
      <c r="Q34" s="17">
        <v>44805</v>
      </c>
    </row>
    <row r="35" spans="17:17" x14ac:dyDescent="0.35">
      <c r="Q35" s="17">
        <v>44835</v>
      </c>
    </row>
    <row r="36" spans="17:17" x14ac:dyDescent="0.35">
      <c r="Q36" s="17">
        <v>44866</v>
      </c>
    </row>
    <row r="37" spans="17:17" x14ac:dyDescent="0.35">
      <c r="Q37" s="17">
        <v>44896</v>
      </c>
    </row>
    <row r="38" spans="17:17" x14ac:dyDescent="0.35">
      <c r="Q38" s="17">
        <v>44927</v>
      </c>
    </row>
    <row r="39" spans="17:17" x14ac:dyDescent="0.35">
      <c r="Q39" s="17">
        <v>44958</v>
      </c>
    </row>
    <row r="40" spans="17:17" x14ac:dyDescent="0.35">
      <c r="Q40" s="17">
        <v>44986</v>
      </c>
    </row>
    <row r="41" spans="17:17" x14ac:dyDescent="0.35">
      <c r="Q41" s="17">
        <v>45017</v>
      </c>
    </row>
    <row r="42" spans="17:17" x14ac:dyDescent="0.35">
      <c r="Q42" s="17">
        <v>45047</v>
      </c>
    </row>
    <row r="43" spans="17:17" x14ac:dyDescent="0.35">
      <c r="Q43" s="17">
        <v>45078</v>
      </c>
    </row>
    <row r="44" spans="17:17" x14ac:dyDescent="0.35">
      <c r="Q44" s="17">
        <v>45108</v>
      </c>
    </row>
    <row r="45" spans="17:17" x14ac:dyDescent="0.35">
      <c r="Q45" s="17">
        <v>45139</v>
      </c>
    </row>
    <row r="46" spans="17:17" x14ac:dyDescent="0.35">
      <c r="Q46" s="17">
        <v>45170</v>
      </c>
    </row>
    <row r="47" spans="17:17" x14ac:dyDescent="0.35">
      <c r="Q47" s="17">
        <v>45200</v>
      </c>
    </row>
    <row r="48" spans="17:17" x14ac:dyDescent="0.35">
      <c r="Q48" s="17">
        <v>45231</v>
      </c>
    </row>
    <row r="49" spans="17:17" x14ac:dyDescent="0.35">
      <c r="Q49" s="17">
        <v>45261</v>
      </c>
    </row>
    <row r="50" spans="17:17" x14ac:dyDescent="0.35">
      <c r="Q50" s="17">
        <v>45292</v>
      </c>
    </row>
    <row r="51" spans="17:17" x14ac:dyDescent="0.35">
      <c r="Q51" s="17">
        <v>45323</v>
      </c>
    </row>
    <row r="52" spans="17:17" x14ac:dyDescent="0.35">
      <c r="Q52" s="17">
        <v>45352</v>
      </c>
    </row>
    <row r="53" spans="17:17" x14ac:dyDescent="0.35">
      <c r="Q53" s="17">
        <v>45383</v>
      </c>
    </row>
    <row r="54" spans="17:17" x14ac:dyDescent="0.35">
      <c r="Q54" s="17">
        <v>45413</v>
      </c>
    </row>
    <row r="55" spans="17:17" x14ac:dyDescent="0.35">
      <c r="Q55" s="17">
        <v>45444</v>
      </c>
    </row>
    <row r="56" spans="17:17" x14ac:dyDescent="0.35">
      <c r="Q56" s="17">
        <v>45474</v>
      </c>
    </row>
    <row r="57" spans="17:17" x14ac:dyDescent="0.35">
      <c r="Q57" s="17">
        <v>45505</v>
      </c>
    </row>
    <row r="58" spans="17:17" x14ac:dyDescent="0.35">
      <c r="Q58" s="17">
        <v>45536</v>
      </c>
    </row>
    <row r="59" spans="17:17" x14ac:dyDescent="0.35">
      <c r="Q59" s="17">
        <v>45566</v>
      </c>
    </row>
    <row r="60" spans="17:17" x14ac:dyDescent="0.35">
      <c r="Q60" s="17">
        <v>45597</v>
      </c>
    </row>
    <row r="61" spans="17:17" x14ac:dyDescent="0.35">
      <c r="Q61" s="17">
        <v>45627</v>
      </c>
    </row>
    <row r="62" spans="17:17" x14ac:dyDescent="0.35">
      <c r="Q62" s="17">
        <v>45658</v>
      </c>
    </row>
    <row r="63" spans="17:17" x14ac:dyDescent="0.35">
      <c r="Q63" s="17">
        <v>45689</v>
      </c>
    </row>
    <row r="64" spans="17:17" x14ac:dyDescent="0.35">
      <c r="Q64" s="17">
        <v>45717</v>
      </c>
    </row>
    <row r="65" spans="17:17" x14ac:dyDescent="0.35">
      <c r="Q65" s="17">
        <v>45748</v>
      </c>
    </row>
    <row r="66" spans="17:17" x14ac:dyDescent="0.35">
      <c r="Q66" s="17">
        <v>45778</v>
      </c>
    </row>
    <row r="67" spans="17:17" x14ac:dyDescent="0.35">
      <c r="Q67" s="17">
        <v>45809</v>
      </c>
    </row>
    <row r="68" spans="17:17" x14ac:dyDescent="0.35">
      <c r="Q68" s="17">
        <v>45839</v>
      </c>
    </row>
    <row r="69" spans="17:17" x14ac:dyDescent="0.35">
      <c r="Q69" s="17">
        <v>45870</v>
      </c>
    </row>
    <row r="70" spans="17:17" x14ac:dyDescent="0.35">
      <c r="Q70" s="17">
        <v>45901</v>
      </c>
    </row>
    <row r="71" spans="17:17" x14ac:dyDescent="0.35">
      <c r="Q71" s="17">
        <v>45931</v>
      </c>
    </row>
    <row r="72" spans="17:17" x14ac:dyDescent="0.35">
      <c r="Q72" s="17">
        <v>45962</v>
      </c>
    </row>
    <row r="73" spans="17:17" x14ac:dyDescent="0.35">
      <c r="Q73" s="17">
        <v>45992</v>
      </c>
    </row>
    <row r="74" spans="17:17" x14ac:dyDescent="0.35">
      <c r="Q74" s="17">
        <v>46023</v>
      </c>
    </row>
    <row r="75" spans="17:17" x14ac:dyDescent="0.35">
      <c r="Q75" s="17">
        <v>46054</v>
      </c>
    </row>
    <row r="76" spans="17:17" x14ac:dyDescent="0.35">
      <c r="Q76" s="17">
        <v>46082</v>
      </c>
    </row>
    <row r="77" spans="17:17" x14ac:dyDescent="0.35">
      <c r="Q77" s="17">
        <v>46113</v>
      </c>
    </row>
    <row r="78" spans="17:17" x14ac:dyDescent="0.35">
      <c r="Q78" s="17">
        <v>46143</v>
      </c>
    </row>
    <row r="79" spans="17:17" x14ac:dyDescent="0.35">
      <c r="Q79" s="17">
        <v>46174</v>
      </c>
    </row>
    <row r="80" spans="17:17" x14ac:dyDescent="0.35">
      <c r="Q80" s="17">
        <v>46204</v>
      </c>
    </row>
    <row r="81" spans="17:17" x14ac:dyDescent="0.35">
      <c r="Q81" s="17">
        <v>46235</v>
      </c>
    </row>
    <row r="82" spans="17:17" x14ac:dyDescent="0.35">
      <c r="Q82" s="17">
        <v>46266</v>
      </c>
    </row>
    <row r="83" spans="17:17" x14ac:dyDescent="0.35">
      <c r="Q83" s="17">
        <v>46296</v>
      </c>
    </row>
    <row r="84" spans="17:17" x14ac:dyDescent="0.35">
      <c r="Q84" s="17">
        <v>46327</v>
      </c>
    </row>
    <row r="85" spans="17:17" x14ac:dyDescent="0.35">
      <c r="Q85" s="17">
        <v>46357</v>
      </c>
    </row>
  </sheetData>
  <sheetProtection algorithmName="SHA-512" hashValue="RKA2WCHDBfWy6YkzzGJDsnZ0Dt03POy3HdmvTC64co+GXQueV+FCrQwjdjEycvAXYsUYbeHaYAptVietF9ZHWg==" saltValue="pNOkT49CGOQQFDm0ktFANw==" spinCount="100000" sheet="1" objects="1" scenarios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2"/>
  <sheetViews>
    <sheetView workbookViewId="0"/>
  </sheetViews>
  <sheetFormatPr defaultRowHeight="14.5" x14ac:dyDescent="0.35"/>
  <cols>
    <col min="1" max="1" width="16.7265625" bestFit="1" customWidth="1"/>
    <col min="2" max="2" width="28.26953125" bestFit="1" customWidth="1"/>
    <col min="3" max="3" width="22.26953125" bestFit="1" customWidth="1"/>
    <col min="4" max="4" width="15.453125" bestFit="1" customWidth="1"/>
    <col min="5" max="5" width="10.7265625" bestFit="1" customWidth="1"/>
    <col min="6" max="6" width="11.54296875" bestFit="1" customWidth="1"/>
    <col min="7" max="7" width="13.1796875" bestFit="1" customWidth="1"/>
    <col min="8" max="8" width="12" bestFit="1" customWidth="1"/>
    <col min="9" max="9" width="9.81640625" bestFit="1" customWidth="1"/>
    <col min="10" max="10" width="11.453125" bestFit="1" customWidth="1"/>
    <col min="11" max="11" width="12.81640625" bestFit="1" customWidth="1"/>
    <col min="12" max="12" width="7.26953125" bestFit="1" customWidth="1"/>
    <col min="13" max="13" width="16.54296875" bestFit="1" customWidth="1"/>
    <col min="14" max="14" width="8.54296875" bestFit="1" customWidth="1"/>
    <col min="15" max="15" width="10.81640625" bestFit="1" customWidth="1"/>
    <col min="16" max="16" width="9.26953125" bestFit="1" customWidth="1"/>
    <col min="17" max="17" width="17.1796875" bestFit="1" customWidth="1"/>
    <col min="18" max="18" width="16.7265625" bestFit="1" customWidth="1"/>
  </cols>
  <sheetData>
    <row r="1" spans="1:18" ht="43.5" x14ac:dyDescent="0.35">
      <c r="A1" s="12" t="s">
        <v>0</v>
      </c>
      <c r="B1" s="12" t="s">
        <v>5</v>
      </c>
      <c r="C1" s="12" t="s">
        <v>12</v>
      </c>
      <c r="D1" s="12" t="s">
        <v>1</v>
      </c>
      <c r="E1" s="12" t="s">
        <v>32</v>
      </c>
      <c r="F1" s="12" t="s">
        <v>6</v>
      </c>
      <c r="G1" s="12" t="s">
        <v>7</v>
      </c>
      <c r="H1" s="13" t="s">
        <v>14</v>
      </c>
      <c r="I1" s="12" t="s">
        <v>8</v>
      </c>
      <c r="J1" s="12" t="s">
        <v>9</v>
      </c>
      <c r="K1" s="12" t="s">
        <v>36</v>
      </c>
      <c r="L1" s="12" t="s">
        <v>10</v>
      </c>
      <c r="M1" s="12" t="s">
        <v>11</v>
      </c>
      <c r="N1" s="12" t="s">
        <v>2</v>
      </c>
      <c r="O1" t="s">
        <v>39</v>
      </c>
      <c r="P1" t="s">
        <v>40</v>
      </c>
      <c r="Q1" t="s">
        <v>41</v>
      </c>
      <c r="R1" t="s">
        <v>50</v>
      </c>
    </row>
    <row r="2" spans="1:18" x14ac:dyDescent="0.35">
      <c r="A2" s="14"/>
      <c r="B2" s="12"/>
      <c r="C2" s="12"/>
      <c r="D2" s="12"/>
      <c r="E2" s="12"/>
      <c r="F2" s="12"/>
      <c r="G2" s="12" t="s">
        <v>54</v>
      </c>
      <c r="H2" s="12"/>
      <c r="I2" s="15"/>
      <c r="J2" s="15"/>
      <c r="K2" s="12">
        <v>0</v>
      </c>
      <c r="L2" s="1">
        <v>0</v>
      </c>
      <c r="M2" s="1">
        <v>0</v>
      </c>
      <c r="N2" s="12"/>
      <c r="O2" s="12">
        <f>Invoice!$B$2</f>
        <v>0</v>
      </c>
      <c r="P2" s="14">
        <f>Invoice!$A$4</f>
        <v>0</v>
      </c>
      <c r="Q2" s="9">
        <f>Invoice!$A$5</f>
        <v>0</v>
      </c>
      <c r="R2" s="12" t="e">
        <f>INDEX(TblDBA[ContractID],MATCH(QryInvoice[[#This Row],[Provider]],TblDBA[DBA],0))</f>
        <v>#N/A</v>
      </c>
    </row>
    <row r="3" spans="1:18" x14ac:dyDescent="0.35">
      <c r="A3" s="14"/>
      <c r="B3" s="12"/>
      <c r="C3" s="12"/>
      <c r="D3" s="12"/>
      <c r="E3" s="12"/>
      <c r="F3" s="12"/>
      <c r="G3" s="12" t="s">
        <v>54</v>
      </c>
      <c r="H3" s="12"/>
      <c r="I3" s="15"/>
      <c r="J3" s="15"/>
      <c r="K3" s="12">
        <v>0</v>
      </c>
      <c r="L3" s="1">
        <v>0</v>
      </c>
      <c r="M3" s="1">
        <v>0</v>
      </c>
      <c r="N3" s="12"/>
      <c r="O3" s="12">
        <f>Invoice!$B$2</f>
        <v>0</v>
      </c>
      <c r="P3" s="14">
        <f>Invoice!$A$4</f>
        <v>0</v>
      </c>
      <c r="Q3" s="9">
        <f>Invoice!$A$5</f>
        <v>0</v>
      </c>
      <c r="R3" s="12" t="e">
        <f>INDEX(TblDBA[ContractID],MATCH(QryInvoice[[#This Row],[Provider]],TblDBA[DBA],0))</f>
        <v>#N/A</v>
      </c>
    </row>
    <row r="4" spans="1:18" x14ac:dyDescent="0.35">
      <c r="A4" s="14"/>
      <c r="B4" s="12"/>
      <c r="C4" s="12"/>
      <c r="D4" s="12"/>
      <c r="E4" s="12"/>
      <c r="F4" s="12"/>
      <c r="G4" s="12" t="s">
        <v>54</v>
      </c>
      <c r="H4" s="12"/>
      <c r="I4" s="15"/>
      <c r="J4" s="15"/>
      <c r="K4" s="12">
        <v>0</v>
      </c>
      <c r="L4" s="1">
        <v>0</v>
      </c>
      <c r="M4" s="1">
        <v>0</v>
      </c>
      <c r="N4" s="12"/>
      <c r="O4" s="12">
        <f>Invoice!$B$2</f>
        <v>0</v>
      </c>
      <c r="P4" s="14">
        <f>Invoice!$A$4</f>
        <v>0</v>
      </c>
      <c r="Q4" s="9">
        <f>Invoice!$A$5</f>
        <v>0</v>
      </c>
      <c r="R4" s="12" t="e">
        <f>INDEX(TblDBA[ContractID],MATCH(QryInvoice[[#This Row],[Provider]],TblDBA[DBA],0))</f>
        <v>#N/A</v>
      </c>
    </row>
    <row r="5" spans="1:18" x14ac:dyDescent="0.35">
      <c r="A5" s="14"/>
      <c r="B5" s="12"/>
      <c r="C5" s="12"/>
      <c r="D5" s="12"/>
      <c r="E5" s="12"/>
      <c r="F5" s="12"/>
      <c r="G5" s="12" t="s">
        <v>54</v>
      </c>
      <c r="H5" s="12"/>
      <c r="I5" s="15"/>
      <c r="J5" s="15"/>
      <c r="K5" s="12">
        <v>0</v>
      </c>
      <c r="L5" s="1">
        <v>0</v>
      </c>
      <c r="M5" s="1">
        <v>0</v>
      </c>
      <c r="N5" s="12"/>
      <c r="O5" s="12">
        <f>Invoice!$B$2</f>
        <v>0</v>
      </c>
      <c r="P5" s="14">
        <f>Invoice!$A$4</f>
        <v>0</v>
      </c>
      <c r="Q5" s="9">
        <f>Invoice!$A$5</f>
        <v>0</v>
      </c>
      <c r="R5" s="12" t="e">
        <f>INDEX(TblDBA[ContractID],MATCH(QryInvoice[[#This Row],[Provider]],TblDBA[DBA],0))</f>
        <v>#N/A</v>
      </c>
    </row>
    <row r="6" spans="1:18" x14ac:dyDescent="0.35">
      <c r="A6" s="14"/>
      <c r="B6" s="12"/>
      <c r="C6" s="12"/>
      <c r="D6" s="12"/>
      <c r="E6" s="12"/>
      <c r="F6" s="12"/>
      <c r="G6" s="12" t="s">
        <v>54</v>
      </c>
      <c r="H6" s="12"/>
      <c r="I6" s="15"/>
      <c r="J6" s="15"/>
      <c r="K6" s="12">
        <v>0</v>
      </c>
      <c r="L6" s="1">
        <v>0</v>
      </c>
      <c r="M6" s="1">
        <v>0</v>
      </c>
      <c r="N6" s="12"/>
      <c r="O6" s="12">
        <f>Invoice!$B$2</f>
        <v>0</v>
      </c>
      <c r="P6" s="14">
        <f>Invoice!$A$4</f>
        <v>0</v>
      </c>
      <c r="Q6" s="9">
        <f>Invoice!$A$5</f>
        <v>0</v>
      </c>
      <c r="R6" s="12" t="e">
        <f>INDEX(TblDBA[ContractID],MATCH(QryInvoice[[#This Row],[Provider]],TblDBA[DBA],0))</f>
        <v>#N/A</v>
      </c>
    </row>
    <row r="7" spans="1:18" x14ac:dyDescent="0.35">
      <c r="A7" s="14"/>
      <c r="B7" s="12"/>
      <c r="C7" s="12"/>
      <c r="D7" s="12"/>
      <c r="E7" s="12"/>
      <c r="F7" s="12"/>
      <c r="G7" s="12" t="s">
        <v>54</v>
      </c>
      <c r="H7" s="12"/>
      <c r="I7" s="15"/>
      <c r="J7" s="15"/>
      <c r="K7" s="12">
        <v>0</v>
      </c>
      <c r="L7" s="1">
        <v>0</v>
      </c>
      <c r="M7" s="1">
        <v>0</v>
      </c>
      <c r="N7" s="12"/>
      <c r="O7" s="12">
        <f>Invoice!$B$2</f>
        <v>0</v>
      </c>
      <c r="P7" s="14">
        <f>Invoice!$A$4</f>
        <v>0</v>
      </c>
      <c r="Q7" s="9">
        <f>Invoice!$A$5</f>
        <v>0</v>
      </c>
      <c r="R7" s="12" t="e">
        <f>INDEX(TblDBA[ContractID],MATCH(QryInvoice[[#This Row],[Provider]],TblDBA[DBA],0))</f>
        <v>#N/A</v>
      </c>
    </row>
    <row r="8" spans="1:18" x14ac:dyDescent="0.35">
      <c r="A8" s="14"/>
      <c r="B8" s="12"/>
      <c r="C8" s="12"/>
      <c r="D8" s="12"/>
      <c r="E8" s="12"/>
      <c r="F8" s="12"/>
      <c r="G8" s="12" t="s">
        <v>54</v>
      </c>
      <c r="H8" s="12"/>
      <c r="I8" s="15"/>
      <c r="J8" s="15"/>
      <c r="K8" s="12">
        <v>0</v>
      </c>
      <c r="L8" s="1">
        <v>0</v>
      </c>
      <c r="M8" s="1">
        <v>0</v>
      </c>
      <c r="N8" s="12"/>
      <c r="O8" s="12">
        <f>Invoice!$B$2</f>
        <v>0</v>
      </c>
      <c r="P8" s="14">
        <f>Invoice!$A$4</f>
        <v>0</v>
      </c>
      <c r="Q8" s="9">
        <f>Invoice!$A$5</f>
        <v>0</v>
      </c>
      <c r="R8" s="12" t="e">
        <f>INDEX(TblDBA[ContractID],MATCH(QryInvoice[[#This Row],[Provider]],TblDBA[DBA],0))</f>
        <v>#N/A</v>
      </c>
    </row>
    <row r="9" spans="1:18" x14ac:dyDescent="0.35">
      <c r="A9" s="14"/>
      <c r="B9" s="12"/>
      <c r="C9" s="12"/>
      <c r="D9" s="12"/>
      <c r="E9" s="12"/>
      <c r="F9" s="12"/>
      <c r="G9" s="12" t="s">
        <v>54</v>
      </c>
      <c r="H9" s="12"/>
      <c r="I9" s="15"/>
      <c r="J9" s="15"/>
      <c r="K9" s="12">
        <v>0</v>
      </c>
      <c r="L9" s="1">
        <v>0</v>
      </c>
      <c r="M9" s="1">
        <v>0</v>
      </c>
      <c r="N9" s="12"/>
      <c r="O9" s="12">
        <f>Invoice!$B$2</f>
        <v>0</v>
      </c>
      <c r="P9" s="14">
        <f>Invoice!$A$4</f>
        <v>0</v>
      </c>
      <c r="Q9" s="9">
        <f>Invoice!$A$5</f>
        <v>0</v>
      </c>
      <c r="R9" s="12" t="e">
        <f>INDEX(TblDBA[ContractID],MATCH(QryInvoice[[#This Row],[Provider]],TblDBA[DBA],0))</f>
        <v>#N/A</v>
      </c>
    </row>
    <row r="10" spans="1:18" x14ac:dyDescent="0.35">
      <c r="A10" s="14"/>
      <c r="B10" s="12"/>
      <c r="C10" s="12"/>
      <c r="D10" s="12"/>
      <c r="E10" s="12"/>
      <c r="F10" s="12"/>
      <c r="G10" s="12" t="s">
        <v>54</v>
      </c>
      <c r="H10" s="12"/>
      <c r="I10" s="15"/>
      <c r="J10" s="15"/>
      <c r="K10" s="12">
        <v>0</v>
      </c>
      <c r="L10" s="1">
        <v>0</v>
      </c>
      <c r="M10" s="1">
        <v>0</v>
      </c>
      <c r="N10" s="12"/>
      <c r="O10" s="12">
        <f>Invoice!$B$2</f>
        <v>0</v>
      </c>
      <c r="P10" s="14">
        <f>Invoice!$A$4</f>
        <v>0</v>
      </c>
      <c r="Q10" s="9">
        <f>Invoice!$A$5</f>
        <v>0</v>
      </c>
      <c r="R10" s="12" t="e">
        <f>INDEX(TblDBA[ContractID],MATCH(QryInvoice[[#This Row],[Provider]],TblDBA[DBA],0))</f>
        <v>#N/A</v>
      </c>
    </row>
    <row r="11" spans="1:18" x14ac:dyDescent="0.35">
      <c r="A11" s="14"/>
      <c r="B11" s="12"/>
      <c r="C11" s="12"/>
      <c r="D11" s="12"/>
      <c r="E11" s="12"/>
      <c r="F11" s="12"/>
      <c r="G11" s="12" t="s">
        <v>54</v>
      </c>
      <c r="H11" s="12"/>
      <c r="I11" s="15"/>
      <c r="J11" s="15"/>
      <c r="K11" s="12">
        <v>0</v>
      </c>
      <c r="L11" s="1">
        <v>0</v>
      </c>
      <c r="M11" s="1">
        <v>0</v>
      </c>
      <c r="N11" s="12"/>
      <c r="O11" s="12">
        <f>Invoice!$B$2</f>
        <v>0</v>
      </c>
      <c r="P11" s="14">
        <f>Invoice!$A$4</f>
        <v>0</v>
      </c>
      <c r="Q11" s="9">
        <f>Invoice!$A$5</f>
        <v>0</v>
      </c>
      <c r="R11" s="12" t="e">
        <f>INDEX(TblDBA[ContractID],MATCH(QryInvoice[[#This Row],[Provider]],TblDBA[DBA],0))</f>
        <v>#N/A</v>
      </c>
    </row>
    <row r="12" spans="1:18" x14ac:dyDescent="0.35">
      <c r="A12" s="14"/>
      <c r="B12" s="12"/>
      <c r="C12" s="12"/>
      <c r="D12" s="12"/>
      <c r="E12" s="12"/>
      <c r="F12" s="12"/>
      <c r="G12" s="12" t="s">
        <v>54</v>
      </c>
      <c r="H12" s="12"/>
      <c r="I12" s="15"/>
      <c r="J12" s="15"/>
      <c r="K12" s="12">
        <v>0</v>
      </c>
      <c r="L12" s="1">
        <v>0</v>
      </c>
      <c r="M12" s="1">
        <v>0</v>
      </c>
      <c r="N12" s="12"/>
      <c r="O12" s="12">
        <f>Invoice!$B$2</f>
        <v>0</v>
      </c>
      <c r="P12" s="14">
        <f>Invoice!$A$4</f>
        <v>0</v>
      </c>
      <c r="Q12" s="9">
        <f>Invoice!$A$5</f>
        <v>0</v>
      </c>
      <c r="R12" s="12" t="e">
        <f>INDEX(TblDBA[ContractID],MATCH(QryInvoice[[#This Row],[Provider]],TblDBA[DBA],0))</f>
        <v>#N/A</v>
      </c>
    </row>
    <row r="13" spans="1:18" x14ac:dyDescent="0.35">
      <c r="A13" s="14"/>
      <c r="B13" s="12"/>
      <c r="C13" s="12"/>
      <c r="D13" s="12"/>
      <c r="E13" s="12"/>
      <c r="F13" s="12"/>
      <c r="G13" s="12" t="s">
        <v>54</v>
      </c>
      <c r="H13" s="12"/>
      <c r="I13" s="15"/>
      <c r="J13" s="15"/>
      <c r="K13" s="12">
        <v>0</v>
      </c>
      <c r="L13" s="1">
        <v>0</v>
      </c>
      <c r="M13" s="1">
        <v>0</v>
      </c>
      <c r="N13" s="12"/>
      <c r="O13" s="12">
        <f>Invoice!$B$2</f>
        <v>0</v>
      </c>
      <c r="P13" s="14">
        <f>Invoice!$A$4</f>
        <v>0</v>
      </c>
      <c r="Q13" s="9">
        <f>Invoice!$A$5</f>
        <v>0</v>
      </c>
      <c r="R13" s="12" t="e">
        <f>INDEX(TblDBA[ContractID],MATCH(QryInvoice[[#This Row],[Provider]],TblDBA[DBA],0))</f>
        <v>#N/A</v>
      </c>
    </row>
    <row r="14" spans="1:18" x14ac:dyDescent="0.35">
      <c r="A14" s="14"/>
      <c r="B14" s="12"/>
      <c r="C14" s="12"/>
      <c r="D14" s="12"/>
      <c r="E14" s="12"/>
      <c r="F14" s="12"/>
      <c r="G14" s="12" t="s">
        <v>54</v>
      </c>
      <c r="H14" s="12"/>
      <c r="I14" s="15"/>
      <c r="J14" s="15"/>
      <c r="K14" s="12">
        <v>0</v>
      </c>
      <c r="L14" s="1">
        <v>0</v>
      </c>
      <c r="M14" s="1">
        <v>0</v>
      </c>
      <c r="N14" s="12"/>
      <c r="O14" s="12">
        <f>Invoice!$B$2</f>
        <v>0</v>
      </c>
      <c r="P14" s="14">
        <f>Invoice!$A$4</f>
        <v>0</v>
      </c>
      <c r="Q14" s="9">
        <f>Invoice!$A$5</f>
        <v>0</v>
      </c>
      <c r="R14" s="12" t="e">
        <f>INDEX(TblDBA[ContractID],MATCH(QryInvoice[[#This Row],[Provider]],TblDBA[DBA],0))</f>
        <v>#N/A</v>
      </c>
    </row>
    <row r="15" spans="1:18" x14ac:dyDescent="0.35">
      <c r="A15" s="14"/>
      <c r="B15" s="12"/>
      <c r="C15" s="12"/>
      <c r="D15" s="12"/>
      <c r="E15" s="12"/>
      <c r="F15" s="12"/>
      <c r="G15" s="12" t="s">
        <v>54</v>
      </c>
      <c r="H15" s="12"/>
      <c r="I15" s="15"/>
      <c r="J15" s="15"/>
      <c r="K15" s="12">
        <v>0</v>
      </c>
      <c r="L15" s="1">
        <v>0</v>
      </c>
      <c r="M15" s="1">
        <v>0</v>
      </c>
      <c r="N15" s="12"/>
      <c r="O15" s="12">
        <f>Invoice!$B$2</f>
        <v>0</v>
      </c>
      <c r="P15" s="14">
        <f>Invoice!$A$4</f>
        <v>0</v>
      </c>
      <c r="Q15" s="9">
        <f>Invoice!$A$5</f>
        <v>0</v>
      </c>
      <c r="R15" s="12" t="e">
        <f>INDEX(TblDBA[ContractID],MATCH(QryInvoice[[#This Row],[Provider]],TblDBA[DBA],0))</f>
        <v>#N/A</v>
      </c>
    </row>
    <row r="16" spans="1:18" x14ac:dyDescent="0.35">
      <c r="A16" s="14"/>
      <c r="B16" s="12"/>
      <c r="C16" s="12"/>
      <c r="D16" s="12"/>
      <c r="E16" s="12"/>
      <c r="F16" s="12"/>
      <c r="G16" s="12" t="s">
        <v>54</v>
      </c>
      <c r="H16" s="12"/>
      <c r="I16" s="15"/>
      <c r="J16" s="15"/>
      <c r="K16" s="12">
        <v>0</v>
      </c>
      <c r="L16" s="1">
        <v>0</v>
      </c>
      <c r="M16" s="1">
        <v>0</v>
      </c>
      <c r="N16" s="12"/>
      <c r="O16" s="12">
        <f>Invoice!$B$2</f>
        <v>0</v>
      </c>
      <c r="P16" s="14">
        <f>Invoice!$A$4</f>
        <v>0</v>
      </c>
      <c r="Q16" s="9">
        <f>Invoice!$A$5</f>
        <v>0</v>
      </c>
      <c r="R16" s="12" t="e">
        <f>INDEX(TblDBA[ContractID],MATCH(QryInvoice[[#This Row],[Provider]],TblDBA[DBA],0))</f>
        <v>#N/A</v>
      </c>
    </row>
    <row r="17" spans="1:18" x14ac:dyDescent="0.35">
      <c r="A17" s="14"/>
      <c r="B17" s="12"/>
      <c r="C17" s="12"/>
      <c r="D17" s="12"/>
      <c r="E17" s="12"/>
      <c r="F17" s="12"/>
      <c r="G17" s="12" t="s">
        <v>54</v>
      </c>
      <c r="H17" s="12"/>
      <c r="I17" s="15"/>
      <c r="J17" s="15"/>
      <c r="K17" s="12">
        <v>0</v>
      </c>
      <c r="L17" s="1">
        <v>0</v>
      </c>
      <c r="M17" s="1">
        <v>0</v>
      </c>
      <c r="N17" s="12"/>
      <c r="O17" s="12">
        <f>Invoice!$B$2</f>
        <v>0</v>
      </c>
      <c r="P17" s="14">
        <f>Invoice!$A$4</f>
        <v>0</v>
      </c>
      <c r="Q17" s="9">
        <f>Invoice!$A$5</f>
        <v>0</v>
      </c>
      <c r="R17" s="12" t="e">
        <f>INDEX(TblDBA[ContractID],MATCH(QryInvoice[[#This Row],[Provider]],TblDBA[DBA],0))</f>
        <v>#N/A</v>
      </c>
    </row>
    <row r="18" spans="1:18" x14ac:dyDescent="0.35">
      <c r="A18" s="14"/>
      <c r="B18" s="12"/>
      <c r="C18" s="12"/>
      <c r="D18" s="12"/>
      <c r="E18" s="12"/>
      <c r="F18" s="12"/>
      <c r="G18" s="12" t="s">
        <v>54</v>
      </c>
      <c r="H18" s="12"/>
      <c r="I18" s="15"/>
      <c r="J18" s="15"/>
      <c r="K18" s="12">
        <v>0</v>
      </c>
      <c r="L18" s="1">
        <v>0</v>
      </c>
      <c r="M18" s="1">
        <v>0</v>
      </c>
      <c r="N18" s="12"/>
      <c r="O18" s="12">
        <f>Invoice!$B$2</f>
        <v>0</v>
      </c>
      <c r="P18" s="14">
        <f>Invoice!$A$4</f>
        <v>0</v>
      </c>
      <c r="Q18" s="9">
        <f>Invoice!$A$5</f>
        <v>0</v>
      </c>
      <c r="R18" s="12" t="e">
        <f>INDEX(TblDBA[ContractID],MATCH(QryInvoice[[#This Row],[Provider]],TblDBA[DBA],0))</f>
        <v>#N/A</v>
      </c>
    </row>
    <row r="19" spans="1:18" x14ac:dyDescent="0.35">
      <c r="A19" s="14"/>
      <c r="B19" s="12"/>
      <c r="C19" s="12"/>
      <c r="D19" s="12"/>
      <c r="E19" s="12"/>
      <c r="F19" s="12"/>
      <c r="G19" s="12" t="s">
        <v>54</v>
      </c>
      <c r="H19" s="12"/>
      <c r="I19" s="15"/>
      <c r="J19" s="15"/>
      <c r="K19" s="12">
        <v>0</v>
      </c>
      <c r="L19" s="1">
        <v>0</v>
      </c>
      <c r="M19" s="1">
        <v>0</v>
      </c>
      <c r="N19" s="12"/>
      <c r="O19" s="12">
        <f>Invoice!$B$2</f>
        <v>0</v>
      </c>
      <c r="P19" s="14">
        <f>Invoice!$A$4</f>
        <v>0</v>
      </c>
      <c r="Q19" s="9">
        <f>Invoice!$A$5</f>
        <v>0</v>
      </c>
      <c r="R19" s="12" t="e">
        <f>INDEX(TblDBA[ContractID],MATCH(QryInvoice[[#This Row],[Provider]],TblDBA[DBA],0))</f>
        <v>#N/A</v>
      </c>
    </row>
    <row r="20" spans="1:18" x14ac:dyDescent="0.35">
      <c r="A20" s="14"/>
      <c r="B20" s="12"/>
      <c r="C20" s="12"/>
      <c r="D20" s="12"/>
      <c r="E20" s="12"/>
      <c r="F20" s="12"/>
      <c r="G20" s="12" t="s">
        <v>54</v>
      </c>
      <c r="H20" s="12"/>
      <c r="I20" s="15"/>
      <c r="J20" s="15"/>
      <c r="K20" s="12">
        <v>0</v>
      </c>
      <c r="L20" s="1">
        <v>0</v>
      </c>
      <c r="M20" s="1">
        <v>0</v>
      </c>
      <c r="N20" s="12"/>
      <c r="O20" s="12">
        <f>Invoice!$B$2</f>
        <v>0</v>
      </c>
      <c r="P20" s="14">
        <f>Invoice!$A$4</f>
        <v>0</v>
      </c>
      <c r="Q20" s="9">
        <f>Invoice!$A$5</f>
        <v>0</v>
      </c>
      <c r="R20" s="12" t="e">
        <f>INDEX(TblDBA[ContractID],MATCH(QryInvoice[[#This Row],[Provider]],TblDBA[DBA],0))</f>
        <v>#N/A</v>
      </c>
    </row>
    <row r="21" spans="1:18" x14ac:dyDescent="0.35">
      <c r="A21" s="14"/>
      <c r="B21" s="12"/>
      <c r="C21" s="12"/>
      <c r="D21" s="12"/>
      <c r="E21" s="12"/>
      <c r="F21" s="12"/>
      <c r="G21" s="12" t="s">
        <v>54</v>
      </c>
      <c r="H21" s="12"/>
      <c r="I21" s="15"/>
      <c r="J21" s="15"/>
      <c r="K21" s="12">
        <v>0</v>
      </c>
      <c r="L21" s="1">
        <v>0</v>
      </c>
      <c r="M21" s="1">
        <v>0</v>
      </c>
      <c r="N21" s="12"/>
      <c r="O21" s="12">
        <f>Invoice!$B$2</f>
        <v>0</v>
      </c>
      <c r="P21" s="14">
        <f>Invoice!$A$4</f>
        <v>0</v>
      </c>
      <c r="Q21" s="9">
        <f>Invoice!$A$5</f>
        <v>0</v>
      </c>
      <c r="R21" s="12" t="e">
        <f>INDEX(TblDBA[ContractID],MATCH(QryInvoice[[#This Row],[Provider]],TblDBA[DBA],0))</f>
        <v>#N/A</v>
      </c>
    </row>
    <row r="22" spans="1:18" x14ac:dyDescent="0.35">
      <c r="A22" s="14"/>
      <c r="B22" s="12"/>
      <c r="C22" s="12"/>
      <c r="D22" s="12"/>
      <c r="E22" s="12"/>
      <c r="F22" s="12"/>
      <c r="G22" s="12" t="s">
        <v>54</v>
      </c>
      <c r="H22" s="12"/>
      <c r="I22" s="15"/>
      <c r="J22" s="15"/>
      <c r="K22" s="12">
        <v>0</v>
      </c>
      <c r="L22" s="1">
        <v>0</v>
      </c>
      <c r="M22" s="1">
        <v>0</v>
      </c>
      <c r="N22" s="12"/>
      <c r="O22" s="12">
        <f>Invoice!$B$2</f>
        <v>0</v>
      </c>
      <c r="P22" s="14">
        <f>Invoice!$A$4</f>
        <v>0</v>
      </c>
      <c r="Q22" s="9">
        <f>Invoice!$A$5</f>
        <v>0</v>
      </c>
      <c r="R22" s="12" t="e">
        <f>INDEX(TblDBA[ContractID],MATCH(QryInvoice[[#This Row],[Provider]],TblDBA[DBA],0))</f>
        <v>#N/A</v>
      </c>
    </row>
    <row r="23" spans="1:18" x14ac:dyDescent="0.35">
      <c r="A23" s="14"/>
      <c r="B23" s="12"/>
      <c r="C23" s="12"/>
      <c r="D23" s="12"/>
      <c r="E23" s="12"/>
      <c r="F23" s="12"/>
      <c r="G23" s="12" t="s">
        <v>54</v>
      </c>
      <c r="H23" s="12"/>
      <c r="I23" s="15"/>
      <c r="J23" s="15"/>
      <c r="K23" s="12">
        <v>0</v>
      </c>
      <c r="L23" s="1">
        <v>0</v>
      </c>
      <c r="M23" s="1">
        <v>0</v>
      </c>
      <c r="N23" s="12"/>
      <c r="O23" s="12">
        <f>Invoice!$B$2</f>
        <v>0</v>
      </c>
      <c r="P23" s="14">
        <f>Invoice!$A$4</f>
        <v>0</v>
      </c>
      <c r="Q23" s="9">
        <f>Invoice!$A$5</f>
        <v>0</v>
      </c>
      <c r="R23" s="12" t="e">
        <f>INDEX(TblDBA[ContractID],MATCH(QryInvoice[[#This Row],[Provider]],TblDBA[DBA],0))</f>
        <v>#N/A</v>
      </c>
    </row>
    <row r="24" spans="1:18" x14ac:dyDescent="0.35">
      <c r="A24" s="14"/>
      <c r="B24" s="12"/>
      <c r="C24" s="12"/>
      <c r="D24" s="12"/>
      <c r="E24" s="12"/>
      <c r="F24" s="12"/>
      <c r="G24" s="12" t="s">
        <v>54</v>
      </c>
      <c r="H24" s="12"/>
      <c r="I24" s="15"/>
      <c r="J24" s="15"/>
      <c r="K24" s="12">
        <v>0</v>
      </c>
      <c r="L24" s="1">
        <v>0</v>
      </c>
      <c r="M24" s="1">
        <v>0</v>
      </c>
      <c r="N24" s="12"/>
      <c r="O24" s="12">
        <f>Invoice!$B$2</f>
        <v>0</v>
      </c>
      <c r="P24" s="14">
        <f>Invoice!$A$4</f>
        <v>0</v>
      </c>
      <c r="Q24" s="9">
        <f>Invoice!$A$5</f>
        <v>0</v>
      </c>
      <c r="R24" s="12" t="e">
        <f>INDEX(TblDBA[ContractID],MATCH(QryInvoice[[#This Row],[Provider]],TblDBA[DBA],0))</f>
        <v>#N/A</v>
      </c>
    </row>
    <row r="25" spans="1:18" x14ac:dyDescent="0.35">
      <c r="A25" s="14"/>
      <c r="B25" s="12"/>
      <c r="C25" s="12"/>
      <c r="D25" s="12"/>
      <c r="E25" s="12"/>
      <c r="F25" s="12"/>
      <c r="G25" s="12" t="s">
        <v>54</v>
      </c>
      <c r="H25" s="12"/>
      <c r="I25" s="15"/>
      <c r="J25" s="15"/>
      <c r="K25" s="12">
        <v>0</v>
      </c>
      <c r="L25" s="1">
        <v>0</v>
      </c>
      <c r="M25" s="1">
        <v>0</v>
      </c>
      <c r="N25" s="12"/>
      <c r="O25" s="12">
        <f>Invoice!$B$2</f>
        <v>0</v>
      </c>
      <c r="P25" s="14">
        <f>Invoice!$A$4</f>
        <v>0</v>
      </c>
      <c r="Q25" s="9">
        <f>Invoice!$A$5</f>
        <v>0</v>
      </c>
      <c r="R25" s="12" t="e">
        <f>INDEX(TblDBA[ContractID],MATCH(QryInvoice[[#This Row],[Provider]],TblDBA[DBA],0))</f>
        <v>#N/A</v>
      </c>
    </row>
    <row r="26" spans="1:18" x14ac:dyDescent="0.35">
      <c r="A26" s="14"/>
      <c r="B26" s="12"/>
      <c r="C26" s="12"/>
      <c r="D26" s="12"/>
      <c r="E26" s="12"/>
      <c r="F26" s="12"/>
      <c r="G26" s="12" t="s">
        <v>54</v>
      </c>
      <c r="H26" s="12"/>
      <c r="I26" s="15"/>
      <c r="J26" s="15"/>
      <c r="K26" s="12">
        <v>0</v>
      </c>
      <c r="L26" s="1">
        <v>0</v>
      </c>
      <c r="M26" s="1">
        <v>0</v>
      </c>
      <c r="N26" s="12"/>
      <c r="O26" s="12">
        <f>Invoice!$B$2</f>
        <v>0</v>
      </c>
      <c r="P26" s="14">
        <f>Invoice!$A$4</f>
        <v>0</v>
      </c>
      <c r="Q26" s="9">
        <f>Invoice!$A$5</f>
        <v>0</v>
      </c>
      <c r="R26" s="12" t="e">
        <f>INDEX(TblDBA[ContractID],MATCH(QryInvoice[[#This Row],[Provider]],TblDBA[DBA],0))</f>
        <v>#N/A</v>
      </c>
    </row>
    <row r="27" spans="1:18" x14ac:dyDescent="0.35">
      <c r="A27" s="14"/>
      <c r="B27" s="12"/>
      <c r="C27" s="12"/>
      <c r="D27" s="12"/>
      <c r="E27" s="12"/>
      <c r="F27" s="12"/>
      <c r="G27" s="12" t="s">
        <v>54</v>
      </c>
      <c r="H27" s="12"/>
      <c r="I27" s="15"/>
      <c r="J27" s="15"/>
      <c r="K27" s="12">
        <v>0</v>
      </c>
      <c r="L27" s="1">
        <v>0</v>
      </c>
      <c r="M27" s="1">
        <v>0</v>
      </c>
      <c r="N27" s="12"/>
      <c r="O27" s="12">
        <f>Invoice!$B$2</f>
        <v>0</v>
      </c>
      <c r="P27" s="14">
        <f>Invoice!$A$4</f>
        <v>0</v>
      </c>
      <c r="Q27" s="9">
        <f>Invoice!$A$5</f>
        <v>0</v>
      </c>
      <c r="R27" s="12" t="e">
        <f>INDEX(TblDBA[ContractID],MATCH(QryInvoice[[#This Row],[Provider]],TblDBA[DBA],0))</f>
        <v>#N/A</v>
      </c>
    </row>
    <row r="28" spans="1:18" x14ac:dyDescent="0.35">
      <c r="A28" s="14"/>
      <c r="B28" s="12"/>
      <c r="C28" s="12"/>
      <c r="D28" s="12"/>
      <c r="E28" s="12"/>
      <c r="F28" s="12"/>
      <c r="G28" s="12" t="s">
        <v>54</v>
      </c>
      <c r="H28" s="12"/>
      <c r="I28" s="15"/>
      <c r="J28" s="15"/>
      <c r="K28" s="12">
        <v>0</v>
      </c>
      <c r="L28" s="1">
        <v>0</v>
      </c>
      <c r="M28" s="1">
        <v>0</v>
      </c>
      <c r="N28" s="12"/>
      <c r="O28" s="12">
        <f>Invoice!$B$2</f>
        <v>0</v>
      </c>
      <c r="P28" s="14">
        <f>Invoice!$A$4</f>
        <v>0</v>
      </c>
      <c r="Q28" s="9">
        <f>Invoice!$A$5</f>
        <v>0</v>
      </c>
      <c r="R28" s="12" t="e">
        <f>INDEX(TblDBA[ContractID],MATCH(QryInvoice[[#This Row],[Provider]],TblDBA[DBA],0))</f>
        <v>#N/A</v>
      </c>
    </row>
    <row r="29" spans="1:18" x14ac:dyDescent="0.35">
      <c r="G29" t="s">
        <v>54</v>
      </c>
      <c r="K29">
        <v>0</v>
      </c>
      <c r="L29" s="1">
        <v>0</v>
      </c>
      <c r="M29" s="1">
        <v>0</v>
      </c>
      <c r="O29" s="12">
        <f>Invoice!$B$2</f>
        <v>0</v>
      </c>
      <c r="P29" s="14">
        <f>Invoice!$A$4</f>
        <v>0</v>
      </c>
      <c r="Q29" s="9">
        <f>Invoice!$A$5</f>
        <v>0</v>
      </c>
      <c r="R29" s="12" t="e">
        <f>INDEX(TblDBA[ContractID],MATCH(QryInvoice[[#This Row],[Provider]],TblDBA[DBA],0))</f>
        <v>#N/A</v>
      </c>
    </row>
    <row r="30" spans="1:18" x14ac:dyDescent="0.35">
      <c r="G30" t="s">
        <v>54</v>
      </c>
      <c r="K30">
        <v>0</v>
      </c>
      <c r="L30" s="1">
        <v>0</v>
      </c>
      <c r="M30" s="1">
        <v>0</v>
      </c>
      <c r="O30" s="12">
        <f>Invoice!$B$2</f>
        <v>0</v>
      </c>
      <c r="P30" s="14">
        <f>Invoice!$A$4</f>
        <v>0</v>
      </c>
      <c r="Q30" s="9">
        <f>Invoice!$A$5</f>
        <v>0</v>
      </c>
      <c r="R30" s="12" t="e">
        <f>INDEX(TblDBA[ContractID],MATCH(QryInvoice[[#This Row],[Provider]],TblDBA[DBA],0))</f>
        <v>#N/A</v>
      </c>
    </row>
    <row r="31" spans="1:18" x14ac:dyDescent="0.35">
      <c r="G31" t="s">
        <v>54</v>
      </c>
      <c r="K31">
        <v>0</v>
      </c>
      <c r="L31" s="1">
        <v>0</v>
      </c>
      <c r="M31" s="1">
        <v>0</v>
      </c>
      <c r="O31" s="12">
        <f>Invoice!$B$2</f>
        <v>0</v>
      </c>
      <c r="P31" s="14">
        <f>Invoice!$A$4</f>
        <v>0</v>
      </c>
      <c r="Q31" s="9">
        <f>Invoice!$A$5</f>
        <v>0</v>
      </c>
      <c r="R31" s="12" t="e">
        <f>INDEX(TblDBA[ContractID],MATCH(QryInvoice[[#This Row],[Provider]],TblDBA[DBA],0))</f>
        <v>#N/A</v>
      </c>
    </row>
    <row r="32" spans="1:18" x14ac:dyDescent="0.35">
      <c r="G32" t="s">
        <v>54</v>
      </c>
      <c r="K32">
        <v>0</v>
      </c>
      <c r="L32" s="1">
        <v>0</v>
      </c>
      <c r="M32" s="1">
        <v>0</v>
      </c>
      <c r="O32" s="12">
        <f>Invoice!$B$2</f>
        <v>0</v>
      </c>
      <c r="P32" s="14">
        <f>Invoice!$A$4</f>
        <v>0</v>
      </c>
      <c r="Q32" s="9">
        <f>Invoice!$A$5</f>
        <v>0</v>
      </c>
      <c r="R32" s="12" t="e">
        <f>INDEX(TblDBA[ContractID],MATCH(QryInvoice[[#This Row],[Provider]],TblDBA[DBA],0))</f>
        <v>#N/A</v>
      </c>
    </row>
    <row r="33" spans="7:18" x14ac:dyDescent="0.35">
      <c r="G33" t="s">
        <v>54</v>
      </c>
      <c r="K33">
        <v>0</v>
      </c>
      <c r="L33" s="1">
        <v>0</v>
      </c>
      <c r="M33" s="1">
        <v>0</v>
      </c>
      <c r="O33" s="12">
        <f>Invoice!$B$2</f>
        <v>0</v>
      </c>
      <c r="P33" s="14">
        <f>Invoice!$A$4</f>
        <v>0</v>
      </c>
      <c r="Q33" s="9">
        <f>Invoice!$A$5</f>
        <v>0</v>
      </c>
      <c r="R33" s="12" t="e">
        <f>INDEX(TblDBA[ContractID],MATCH(QryInvoice[[#This Row],[Provider]],TblDBA[DBA],0))</f>
        <v>#N/A</v>
      </c>
    </row>
    <row r="34" spans="7:18" x14ac:dyDescent="0.35">
      <c r="G34" t="s">
        <v>54</v>
      </c>
      <c r="K34">
        <v>0</v>
      </c>
      <c r="L34" s="1">
        <v>0</v>
      </c>
      <c r="M34" s="1">
        <v>0</v>
      </c>
      <c r="O34" s="12">
        <f>Invoice!$B$2</f>
        <v>0</v>
      </c>
      <c r="P34" s="14">
        <f>Invoice!$A$4</f>
        <v>0</v>
      </c>
      <c r="Q34" s="9">
        <f>Invoice!$A$5</f>
        <v>0</v>
      </c>
      <c r="R34" s="12" t="e">
        <f>INDEX(TblDBA[ContractID],MATCH(QryInvoice[[#This Row],[Provider]],TblDBA[DBA],0))</f>
        <v>#N/A</v>
      </c>
    </row>
    <row r="35" spans="7:18" x14ac:dyDescent="0.35">
      <c r="G35" t="s">
        <v>54</v>
      </c>
      <c r="K35">
        <v>0</v>
      </c>
      <c r="L35" s="1">
        <v>0</v>
      </c>
      <c r="M35" s="1">
        <v>0</v>
      </c>
      <c r="O35" s="12">
        <f>Invoice!$B$2</f>
        <v>0</v>
      </c>
      <c r="P35" s="14">
        <f>Invoice!$A$4</f>
        <v>0</v>
      </c>
      <c r="Q35" s="9">
        <f>Invoice!$A$5</f>
        <v>0</v>
      </c>
      <c r="R35" s="12" t="e">
        <f>INDEX(TblDBA[ContractID],MATCH(QryInvoice[[#This Row],[Provider]],TblDBA[DBA],0))</f>
        <v>#N/A</v>
      </c>
    </row>
    <row r="36" spans="7:18" x14ac:dyDescent="0.35">
      <c r="G36" t="s">
        <v>54</v>
      </c>
      <c r="K36">
        <v>0</v>
      </c>
      <c r="L36" s="1">
        <v>0</v>
      </c>
      <c r="M36" s="1">
        <v>0</v>
      </c>
      <c r="O36" s="12">
        <f>Invoice!$B$2</f>
        <v>0</v>
      </c>
      <c r="P36" s="14">
        <f>Invoice!$A$4</f>
        <v>0</v>
      </c>
      <c r="Q36" s="9">
        <f>Invoice!$A$5</f>
        <v>0</v>
      </c>
      <c r="R36" s="12" t="e">
        <f>INDEX(TblDBA[ContractID],MATCH(QryInvoice[[#This Row],[Provider]],TblDBA[DBA],0))</f>
        <v>#N/A</v>
      </c>
    </row>
    <row r="37" spans="7:18" x14ac:dyDescent="0.35">
      <c r="G37" t="s">
        <v>54</v>
      </c>
      <c r="K37">
        <v>0</v>
      </c>
      <c r="L37" s="1">
        <v>0</v>
      </c>
      <c r="M37" s="1">
        <v>0</v>
      </c>
      <c r="O37" s="12">
        <f>Invoice!$B$2</f>
        <v>0</v>
      </c>
      <c r="P37" s="14">
        <f>Invoice!$A$4</f>
        <v>0</v>
      </c>
      <c r="Q37" s="9">
        <f>Invoice!$A$5</f>
        <v>0</v>
      </c>
      <c r="R37" s="12" t="e">
        <f>INDEX(TblDBA[ContractID],MATCH(QryInvoice[[#This Row],[Provider]],TblDBA[DBA],0))</f>
        <v>#N/A</v>
      </c>
    </row>
    <row r="38" spans="7:18" x14ac:dyDescent="0.35">
      <c r="G38" t="s">
        <v>54</v>
      </c>
      <c r="K38">
        <v>0</v>
      </c>
      <c r="L38" s="1">
        <v>0</v>
      </c>
      <c r="M38" s="1">
        <v>0</v>
      </c>
      <c r="O38" s="12">
        <f>Invoice!$B$2</f>
        <v>0</v>
      </c>
      <c r="P38" s="14">
        <f>Invoice!$A$4</f>
        <v>0</v>
      </c>
      <c r="Q38" s="9">
        <f>Invoice!$A$5</f>
        <v>0</v>
      </c>
      <c r="R38" s="12" t="e">
        <f>INDEX(TblDBA[ContractID],MATCH(QryInvoice[[#This Row],[Provider]],TblDBA[DBA],0))</f>
        <v>#N/A</v>
      </c>
    </row>
    <row r="39" spans="7:18" x14ac:dyDescent="0.35">
      <c r="G39" t="s">
        <v>54</v>
      </c>
      <c r="K39">
        <v>0</v>
      </c>
      <c r="L39" s="1">
        <v>0</v>
      </c>
      <c r="M39" s="1">
        <v>0</v>
      </c>
      <c r="O39" s="12">
        <f>Invoice!$B$2</f>
        <v>0</v>
      </c>
      <c r="P39" s="14">
        <f>Invoice!$A$4</f>
        <v>0</v>
      </c>
      <c r="Q39" s="9">
        <f>Invoice!$A$5</f>
        <v>0</v>
      </c>
      <c r="R39" s="12" t="e">
        <f>INDEX(TblDBA[ContractID],MATCH(QryInvoice[[#This Row],[Provider]],TblDBA[DBA],0))</f>
        <v>#N/A</v>
      </c>
    </row>
    <row r="40" spans="7:18" x14ac:dyDescent="0.35">
      <c r="G40" t="s">
        <v>54</v>
      </c>
      <c r="K40">
        <v>0</v>
      </c>
      <c r="L40" s="1">
        <v>0</v>
      </c>
      <c r="M40" s="1">
        <v>0</v>
      </c>
      <c r="O40" s="12">
        <f>Invoice!$B$2</f>
        <v>0</v>
      </c>
      <c r="P40" s="14">
        <f>Invoice!$A$4</f>
        <v>0</v>
      </c>
      <c r="Q40" s="9">
        <f>Invoice!$A$5</f>
        <v>0</v>
      </c>
      <c r="R40" s="12" t="e">
        <f>INDEX(TblDBA[ContractID],MATCH(QryInvoice[[#This Row],[Provider]],TblDBA[DBA],0))</f>
        <v>#N/A</v>
      </c>
    </row>
    <row r="41" spans="7:18" x14ac:dyDescent="0.35">
      <c r="G41" t="s">
        <v>54</v>
      </c>
      <c r="K41">
        <v>0</v>
      </c>
      <c r="L41" s="1">
        <v>0</v>
      </c>
      <c r="M41" s="1">
        <v>0</v>
      </c>
      <c r="O41" s="12">
        <f>Invoice!$B$2</f>
        <v>0</v>
      </c>
      <c r="P41" s="14">
        <f>Invoice!$A$4</f>
        <v>0</v>
      </c>
      <c r="Q41" s="9">
        <f>Invoice!$A$5</f>
        <v>0</v>
      </c>
      <c r="R41" s="12" t="e">
        <f>INDEX(TblDBA[ContractID],MATCH(QryInvoice[[#This Row],[Provider]],TblDBA[DBA],0))</f>
        <v>#N/A</v>
      </c>
    </row>
    <row r="42" spans="7:18" x14ac:dyDescent="0.35">
      <c r="G42" t="s">
        <v>54</v>
      </c>
      <c r="K42">
        <v>0</v>
      </c>
      <c r="L42" s="1">
        <v>0</v>
      </c>
      <c r="M42" s="1">
        <v>0</v>
      </c>
      <c r="O42" s="12">
        <f>Invoice!$B$2</f>
        <v>0</v>
      </c>
      <c r="P42" s="14">
        <f>Invoice!$A$4</f>
        <v>0</v>
      </c>
      <c r="Q42" s="9">
        <f>Invoice!$A$5</f>
        <v>0</v>
      </c>
      <c r="R42" s="12" t="e">
        <f>INDEX(TblDBA[ContractID],MATCH(QryInvoice[[#This Row],[Provider]],TblDBA[DBA],0))</f>
        <v>#N/A</v>
      </c>
    </row>
    <row r="43" spans="7:18" x14ac:dyDescent="0.35">
      <c r="G43" t="s">
        <v>54</v>
      </c>
      <c r="K43">
        <v>0</v>
      </c>
      <c r="L43" s="1">
        <v>0</v>
      </c>
      <c r="M43" s="1">
        <v>0</v>
      </c>
      <c r="O43" s="12">
        <f>Invoice!$B$2</f>
        <v>0</v>
      </c>
      <c r="P43" s="14">
        <f>Invoice!$A$4</f>
        <v>0</v>
      </c>
      <c r="Q43" s="9">
        <f>Invoice!$A$5</f>
        <v>0</v>
      </c>
      <c r="R43" s="12" t="e">
        <f>INDEX(TblDBA[ContractID],MATCH(QryInvoice[[#This Row],[Provider]],TblDBA[DBA],0))</f>
        <v>#N/A</v>
      </c>
    </row>
    <row r="44" spans="7:18" x14ac:dyDescent="0.35">
      <c r="G44" t="s">
        <v>54</v>
      </c>
      <c r="K44">
        <v>0</v>
      </c>
      <c r="L44" s="1">
        <v>0</v>
      </c>
      <c r="M44" s="1">
        <v>0</v>
      </c>
      <c r="O44" s="12">
        <f>Invoice!$B$2</f>
        <v>0</v>
      </c>
      <c r="P44" s="14">
        <f>Invoice!$A$4</f>
        <v>0</v>
      </c>
      <c r="Q44" s="9">
        <f>Invoice!$A$5</f>
        <v>0</v>
      </c>
      <c r="R44" s="12" t="e">
        <f>INDEX(TblDBA[ContractID],MATCH(QryInvoice[[#This Row],[Provider]],TblDBA[DBA],0))</f>
        <v>#N/A</v>
      </c>
    </row>
    <row r="45" spans="7:18" x14ac:dyDescent="0.35">
      <c r="G45" t="s">
        <v>54</v>
      </c>
      <c r="K45">
        <v>0</v>
      </c>
      <c r="L45" s="1">
        <v>0</v>
      </c>
      <c r="M45" s="1">
        <v>0</v>
      </c>
      <c r="O45" s="12">
        <f>Invoice!$B$2</f>
        <v>0</v>
      </c>
      <c r="P45" s="14">
        <f>Invoice!$A$4</f>
        <v>0</v>
      </c>
      <c r="Q45" s="9">
        <f>Invoice!$A$5</f>
        <v>0</v>
      </c>
      <c r="R45" s="12" t="e">
        <f>INDEX(TblDBA[ContractID],MATCH(QryInvoice[[#This Row],[Provider]],TblDBA[DBA],0))</f>
        <v>#N/A</v>
      </c>
    </row>
    <row r="46" spans="7:18" x14ac:dyDescent="0.35">
      <c r="G46" t="s">
        <v>54</v>
      </c>
      <c r="K46">
        <v>0</v>
      </c>
      <c r="L46" s="1">
        <v>0</v>
      </c>
      <c r="M46" s="1">
        <v>0</v>
      </c>
      <c r="O46" s="12">
        <f>Invoice!$B$2</f>
        <v>0</v>
      </c>
      <c r="P46" s="14">
        <f>Invoice!$A$4</f>
        <v>0</v>
      </c>
      <c r="Q46" s="9">
        <f>Invoice!$A$5</f>
        <v>0</v>
      </c>
      <c r="R46" s="12" t="e">
        <f>INDEX(TblDBA[ContractID],MATCH(QryInvoice[[#This Row],[Provider]],TblDBA[DBA],0))</f>
        <v>#N/A</v>
      </c>
    </row>
    <row r="47" spans="7:18" x14ac:dyDescent="0.35">
      <c r="G47" t="s">
        <v>54</v>
      </c>
      <c r="K47">
        <v>0</v>
      </c>
      <c r="L47" s="1">
        <v>0</v>
      </c>
      <c r="M47" s="1">
        <v>0</v>
      </c>
      <c r="O47" s="12">
        <f>Invoice!$B$2</f>
        <v>0</v>
      </c>
      <c r="P47" s="14">
        <f>Invoice!$A$4</f>
        <v>0</v>
      </c>
      <c r="Q47" s="9">
        <f>Invoice!$A$5</f>
        <v>0</v>
      </c>
      <c r="R47" s="12" t="e">
        <f>INDEX(TblDBA[ContractID],MATCH(QryInvoice[[#This Row],[Provider]],TblDBA[DBA],0))</f>
        <v>#N/A</v>
      </c>
    </row>
    <row r="48" spans="7:18" x14ac:dyDescent="0.35">
      <c r="G48" t="s">
        <v>54</v>
      </c>
      <c r="K48">
        <v>0</v>
      </c>
      <c r="L48" s="1">
        <v>0</v>
      </c>
      <c r="M48" s="1">
        <v>0</v>
      </c>
      <c r="O48" s="12">
        <f>Invoice!$B$2</f>
        <v>0</v>
      </c>
      <c r="P48" s="14">
        <f>Invoice!$A$4</f>
        <v>0</v>
      </c>
      <c r="Q48" s="9">
        <f>Invoice!$A$5</f>
        <v>0</v>
      </c>
      <c r="R48" s="12" t="e">
        <f>INDEX(TblDBA[ContractID],MATCH(QryInvoice[[#This Row],[Provider]],TblDBA[DBA],0))</f>
        <v>#N/A</v>
      </c>
    </row>
    <row r="49" spans="7:18" x14ac:dyDescent="0.35">
      <c r="G49" t="s">
        <v>54</v>
      </c>
      <c r="K49">
        <v>0</v>
      </c>
      <c r="L49" s="1">
        <v>0</v>
      </c>
      <c r="M49" s="1">
        <v>0</v>
      </c>
      <c r="O49" s="12">
        <f>Invoice!$B$2</f>
        <v>0</v>
      </c>
      <c r="P49" s="14">
        <f>Invoice!$A$4</f>
        <v>0</v>
      </c>
      <c r="Q49" s="9">
        <f>Invoice!$A$5</f>
        <v>0</v>
      </c>
      <c r="R49" s="12" t="e">
        <f>INDEX(TblDBA[ContractID],MATCH(QryInvoice[[#This Row],[Provider]],TblDBA[DBA],0))</f>
        <v>#N/A</v>
      </c>
    </row>
    <row r="50" spans="7:18" x14ac:dyDescent="0.35">
      <c r="G50" t="s">
        <v>54</v>
      </c>
      <c r="K50">
        <v>0</v>
      </c>
      <c r="L50" s="1">
        <v>0</v>
      </c>
      <c r="M50" s="1">
        <v>0</v>
      </c>
      <c r="O50" s="12">
        <f>Invoice!$B$2</f>
        <v>0</v>
      </c>
      <c r="P50" s="14">
        <f>Invoice!$A$4</f>
        <v>0</v>
      </c>
      <c r="Q50" s="9">
        <f>Invoice!$A$5</f>
        <v>0</v>
      </c>
      <c r="R50" s="12" t="e">
        <f>INDEX(TblDBA[ContractID],MATCH(QryInvoice[[#This Row],[Provider]],TblDBA[DBA],0))</f>
        <v>#N/A</v>
      </c>
    </row>
    <row r="51" spans="7:18" x14ac:dyDescent="0.35">
      <c r="G51" t="s">
        <v>54</v>
      </c>
      <c r="K51">
        <v>0</v>
      </c>
      <c r="L51" s="1">
        <v>0</v>
      </c>
      <c r="M51" s="1">
        <v>0</v>
      </c>
      <c r="O51" s="12">
        <f>Invoice!$B$2</f>
        <v>0</v>
      </c>
      <c r="P51" s="14">
        <f>Invoice!$A$4</f>
        <v>0</v>
      </c>
      <c r="Q51" s="9">
        <f>Invoice!$A$5</f>
        <v>0</v>
      </c>
      <c r="R51" s="12" t="e">
        <f>INDEX(TblDBA[ContractID],MATCH(QryInvoice[[#This Row],[Provider]],TblDBA[DBA],0))</f>
        <v>#N/A</v>
      </c>
    </row>
    <row r="52" spans="7:18" x14ac:dyDescent="0.35">
      <c r="G52" t="s">
        <v>54</v>
      </c>
      <c r="K52">
        <v>0</v>
      </c>
      <c r="L52" s="1">
        <v>0</v>
      </c>
      <c r="M52" s="1">
        <v>0</v>
      </c>
      <c r="O52" s="12">
        <f>Invoice!$B$2</f>
        <v>0</v>
      </c>
      <c r="P52" s="14">
        <f>Invoice!$A$4</f>
        <v>0</v>
      </c>
      <c r="Q52" s="9">
        <f>Invoice!$A$5</f>
        <v>0</v>
      </c>
      <c r="R52" s="12" t="e">
        <f>INDEX(TblDBA[ContractID],MATCH(QryInvoice[[#This Row],[Provider]],TblDBA[DBA],0))</f>
        <v>#N/A</v>
      </c>
    </row>
    <row r="53" spans="7:18" x14ac:dyDescent="0.35">
      <c r="G53" t="s">
        <v>54</v>
      </c>
      <c r="K53">
        <v>0</v>
      </c>
      <c r="L53" s="1">
        <v>0</v>
      </c>
      <c r="M53" s="1">
        <v>0</v>
      </c>
      <c r="O53" s="12">
        <f>Invoice!$B$2</f>
        <v>0</v>
      </c>
      <c r="P53" s="14">
        <f>Invoice!$A$4</f>
        <v>0</v>
      </c>
      <c r="Q53" s="9">
        <f>Invoice!$A$5</f>
        <v>0</v>
      </c>
      <c r="R53" s="12" t="e">
        <f>INDEX(TblDBA[ContractID],MATCH(QryInvoice[[#This Row],[Provider]],TblDBA[DBA],0))</f>
        <v>#N/A</v>
      </c>
    </row>
    <row r="54" spans="7:18" x14ac:dyDescent="0.35">
      <c r="G54" t="s">
        <v>54</v>
      </c>
      <c r="K54">
        <v>0</v>
      </c>
      <c r="L54" s="1">
        <v>0</v>
      </c>
      <c r="M54" s="1">
        <v>0</v>
      </c>
      <c r="O54" s="12">
        <f>Invoice!$B$2</f>
        <v>0</v>
      </c>
      <c r="P54" s="14">
        <f>Invoice!$A$4</f>
        <v>0</v>
      </c>
      <c r="Q54" s="9">
        <f>Invoice!$A$5</f>
        <v>0</v>
      </c>
      <c r="R54" s="12" t="e">
        <f>INDEX(TblDBA[ContractID],MATCH(QryInvoice[[#This Row],[Provider]],TblDBA[DBA],0))</f>
        <v>#N/A</v>
      </c>
    </row>
    <row r="55" spans="7:18" x14ac:dyDescent="0.35">
      <c r="G55" t="s">
        <v>54</v>
      </c>
      <c r="K55">
        <v>0</v>
      </c>
      <c r="L55" s="1">
        <v>0</v>
      </c>
      <c r="M55" s="1">
        <v>0</v>
      </c>
      <c r="O55" s="12">
        <f>Invoice!$B$2</f>
        <v>0</v>
      </c>
      <c r="P55" s="14">
        <f>Invoice!$A$4</f>
        <v>0</v>
      </c>
      <c r="Q55" s="9">
        <f>Invoice!$A$5</f>
        <v>0</v>
      </c>
      <c r="R55" s="12" t="e">
        <f>INDEX(TblDBA[ContractID],MATCH(QryInvoice[[#This Row],[Provider]],TblDBA[DBA],0))</f>
        <v>#N/A</v>
      </c>
    </row>
    <row r="56" spans="7:18" x14ac:dyDescent="0.35">
      <c r="G56" t="s">
        <v>54</v>
      </c>
      <c r="K56">
        <v>0</v>
      </c>
      <c r="L56" s="1">
        <v>0</v>
      </c>
      <c r="M56" s="1">
        <v>0</v>
      </c>
      <c r="O56" s="12">
        <f>Invoice!$B$2</f>
        <v>0</v>
      </c>
      <c r="P56" s="14">
        <f>Invoice!$A$4</f>
        <v>0</v>
      </c>
      <c r="Q56" s="9">
        <f>Invoice!$A$5</f>
        <v>0</v>
      </c>
      <c r="R56" s="12" t="e">
        <f>INDEX(TblDBA[ContractID],MATCH(QryInvoice[[#This Row],[Provider]],TblDBA[DBA],0))</f>
        <v>#N/A</v>
      </c>
    </row>
    <row r="57" spans="7:18" x14ac:dyDescent="0.35">
      <c r="G57" t="s">
        <v>54</v>
      </c>
      <c r="K57">
        <v>0</v>
      </c>
      <c r="L57" s="1">
        <v>0</v>
      </c>
      <c r="M57" s="1">
        <v>0</v>
      </c>
      <c r="O57" s="12">
        <f>Invoice!$B$2</f>
        <v>0</v>
      </c>
      <c r="P57" s="14">
        <f>Invoice!$A$4</f>
        <v>0</v>
      </c>
      <c r="Q57" s="9">
        <f>Invoice!$A$5</f>
        <v>0</v>
      </c>
      <c r="R57" s="12" t="e">
        <f>INDEX(TblDBA[ContractID],MATCH(QryInvoice[[#This Row],[Provider]],TblDBA[DBA],0))</f>
        <v>#N/A</v>
      </c>
    </row>
    <row r="58" spans="7:18" x14ac:dyDescent="0.35">
      <c r="G58" t="s">
        <v>54</v>
      </c>
      <c r="K58">
        <v>0</v>
      </c>
      <c r="L58" s="1">
        <v>0</v>
      </c>
      <c r="M58" s="1">
        <v>0</v>
      </c>
      <c r="O58" s="12">
        <f>Invoice!$B$2</f>
        <v>0</v>
      </c>
      <c r="P58" s="14">
        <f>Invoice!$A$4</f>
        <v>0</v>
      </c>
      <c r="Q58" s="9">
        <f>Invoice!$A$5</f>
        <v>0</v>
      </c>
      <c r="R58" s="12" t="e">
        <f>INDEX(TblDBA[ContractID],MATCH(QryInvoice[[#This Row],[Provider]],TblDBA[DBA],0))</f>
        <v>#N/A</v>
      </c>
    </row>
    <row r="59" spans="7:18" x14ac:dyDescent="0.35">
      <c r="G59" t="s">
        <v>54</v>
      </c>
      <c r="K59">
        <v>0</v>
      </c>
      <c r="L59" s="1">
        <v>0</v>
      </c>
      <c r="M59" s="1">
        <v>0</v>
      </c>
      <c r="O59" s="12">
        <f>Invoice!$B$2</f>
        <v>0</v>
      </c>
      <c r="P59" s="14">
        <f>Invoice!$A$4</f>
        <v>0</v>
      </c>
      <c r="Q59" s="9">
        <f>Invoice!$A$5</f>
        <v>0</v>
      </c>
      <c r="R59" s="12" t="e">
        <f>INDEX(TblDBA[ContractID],MATCH(QryInvoice[[#This Row],[Provider]],TblDBA[DBA],0))</f>
        <v>#N/A</v>
      </c>
    </row>
    <row r="60" spans="7:18" x14ac:dyDescent="0.35">
      <c r="G60" t="s">
        <v>54</v>
      </c>
      <c r="K60">
        <v>0</v>
      </c>
      <c r="L60" s="1">
        <v>0</v>
      </c>
      <c r="M60" s="1">
        <v>0</v>
      </c>
      <c r="O60" s="12">
        <f>Invoice!$B$2</f>
        <v>0</v>
      </c>
      <c r="P60" s="14">
        <f>Invoice!$A$4</f>
        <v>0</v>
      </c>
      <c r="Q60" s="9">
        <f>Invoice!$A$5</f>
        <v>0</v>
      </c>
      <c r="R60" s="12" t="e">
        <f>INDEX(TblDBA[ContractID],MATCH(QryInvoice[[#This Row],[Provider]],TblDBA[DBA],0))</f>
        <v>#N/A</v>
      </c>
    </row>
    <row r="61" spans="7:18" x14ac:dyDescent="0.35">
      <c r="G61" t="s">
        <v>54</v>
      </c>
      <c r="K61">
        <v>0</v>
      </c>
      <c r="L61" s="1">
        <v>0</v>
      </c>
      <c r="M61" s="1">
        <v>0</v>
      </c>
      <c r="O61" s="12">
        <f>Invoice!$B$2</f>
        <v>0</v>
      </c>
      <c r="P61" s="14">
        <f>Invoice!$A$4</f>
        <v>0</v>
      </c>
      <c r="Q61" s="9">
        <f>Invoice!$A$5</f>
        <v>0</v>
      </c>
      <c r="R61" s="12" t="e">
        <f>INDEX(TblDBA[ContractID],MATCH(QryInvoice[[#This Row],[Provider]],TblDBA[DBA],0))</f>
        <v>#N/A</v>
      </c>
    </row>
    <row r="62" spans="7:18" x14ac:dyDescent="0.35">
      <c r="G62" t="s">
        <v>54</v>
      </c>
      <c r="K62">
        <v>0</v>
      </c>
      <c r="L62" s="1">
        <v>0</v>
      </c>
      <c r="M62" s="1">
        <v>0</v>
      </c>
      <c r="O62" s="12">
        <f>Invoice!$B$2</f>
        <v>0</v>
      </c>
      <c r="P62" s="14">
        <f>Invoice!$A$4</f>
        <v>0</v>
      </c>
      <c r="Q62" s="9">
        <f>Invoice!$A$5</f>
        <v>0</v>
      </c>
      <c r="R62" s="12" t="e">
        <f>INDEX(TblDBA[ContractID],MATCH(QryInvoice[[#This Row],[Provider]],TblDBA[DBA],0))</f>
        <v>#N/A</v>
      </c>
    </row>
    <row r="63" spans="7:18" x14ac:dyDescent="0.35">
      <c r="G63" t="s">
        <v>54</v>
      </c>
      <c r="K63">
        <v>0</v>
      </c>
      <c r="L63" s="1">
        <v>0</v>
      </c>
      <c r="M63" s="1">
        <v>0</v>
      </c>
      <c r="O63" s="12">
        <f>Invoice!$B$2</f>
        <v>0</v>
      </c>
      <c r="P63" s="14">
        <f>Invoice!$A$4</f>
        <v>0</v>
      </c>
      <c r="Q63" s="9">
        <f>Invoice!$A$5</f>
        <v>0</v>
      </c>
      <c r="R63" s="12" t="e">
        <f>INDEX(TblDBA[ContractID],MATCH(QryInvoice[[#This Row],[Provider]],TblDBA[DBA],0))</f>
        <v>#N/A</v>
      </c>
    </row>
    <row r="64" spans="7:18" x14ac:dyDescent="0.35">
      <c r="G64" t="s">
        <v>54</v>
      </c>
      <c r="K64">
        <v>0</v>
      </c>
      <c r="L64" s="1">
        <v>0</v>
      </c>
      <c r="M64" s="1">
        <v>0</v>
      </c>
      <c r="O64" s="12">
        <f>Invoice!$B$2</f>
        <v>0</v>
      </c>
      <c r="P64" s="14">
        <f>Invoice!$A$4</f>
        <v>0</v>
      </c>
      <c r="Q64" s="9">
        <f>Invoice!$A$5</f>
        <v>0</v>
      </c>
      <c r="R64" s="12" t="e">
        <f>INDEX(TblDBA[ContractID],MATCH(QryInvoice[[#This Row],[Provider]],TblDBA[DBA],0))</f>
        <v>#N/A</v>
      </c>
    </row>
    <row r="65" spans="7:18" x14ac:dyDescent="0.35">
      <c r="G65" t="s">
        <v>54</v>
      </c>
      <c r="K65">
        <v>0</v>
      </c>
      <c r="L65" s="1">
        <v>0</v>
      </c>
      <c r="M65" s="1">
        <v>0</v>
      </c>
      <c r="O65" s="12">
        <f>Invoice!$B$2</f>
        <v>0</v>
      </c>
      <c r="P65" s="14">
        <f>Invoice!$A$4</f>
        <v>0</v>
      </c>
      <c r="Q65" s="9">
        <f>Invoice!$A$5</f>
        <v>0</v>
      </c>
      <c r="R65" s="12" t="e">
        <f>INDEX(TblDBA[ContractID],MATCH(QryInvoice[[#This Row],[Provider]],TblDBA[DBA],0))</f>
        <v>#N/A</v>
      </c>
    </row>
    <row r="66" spans="7:18" x14ac:dyDescent="0.35">
      <c r="G66" t="s">
        <v>54</v>
      </c>
      <c r="K66">
        <v>0</v>
      </c>
      <c r="L66" s="1">
        <v>0</v>
      </c>
      <c r="M66" s="1">
        <v>0</v>
      </c>
      <c r="O66" s="12">
        <f>Invoice!$B$2</f>
        <v>0</v>
      </c>
      <c r="P66" s="14">
        <f>Invoice!$A$4</f>
        <v>0</v>
      </c>
      <c r="Q66" s="9">
        <f>Invoice!$A$5</f>
        <v>0</v>
      </c>
      <c r="R66" s="12" t="e">
        <f>INDEX(TblDBA[ContractID],MATCH(QryInvoice[[#This Row],[Provider]],TblDBA[DBA],0))</f>
        <v>#N/A</v>
      </c>
    </row>
    <row r="67" spans="7:18" x14ac:dyDescent="0.35">
      <c r="G67" t="s">
        <v>54</v>
      </c>
      <c r="K67">
        <v>0</v>
      </c>
      <c r="L67" s="1">
        <v>0</v>
      </c>
      <c r="M67" s="1">
        <v>0</v>
      </c>
      <c r="O67" s="12">
        <f>Invoice!$B$2</f>
        <v>0</v>
      </c>
      <c r="P67" s="14">
        <f>Invoice!$A$4</f>
        <v>0</v>
      </c>
      <c r="Q67" s="9">
        <f>Invoice!$A$5</f>
        <v>0</v>
      </c>
      <c r="R67" s="12" t="e">
        <f>INDEX(TblDBA[ContractID],MATCH(QryInvoice[[#This Row],[Provider]],TblDBA[DBA],0))</f>
        <v>#N/A</v>
      </c>
    </row>
    <row r="68" spans="7:18" x14ac:dyDescent="0.35">
      <c r="G68" t="s">
        <v>54</v>
      </c>
      <c r="K68">
        <v>0</v>
      </c>
      <c r="L68" s="1">
        <v>0</v>
      </c>
      <c r="M68" s="1">
        <v>0</v>
      </c>
      <c r="O68" s="12">
        <f>Invoice!$B$2</f>
        <v>0</v>
      </c>
      <c r="P68" s="14">
        <f>Invoice!$A$4</f>
        <v>0</v>
      </c>
      <c r="Q68" s="9">
        <f>Invoice!$A$5</f>
        <v>0</v>
      </c>
      <c r="R68" s="12" t="e">
        <f>INDEX(TblDBA[ContractID],MATCH(QryInvoice[[#This Row],[Provider]],TblDBA[DBA],0))</f>
        <v>#N/A</v>
      </c>
    </row>
    <row r="69" spans="7:18" x14ac:dyDescent="0.35">
      <c r="G69" t="s">
        <v>54</v>
      </c>
      <c r="K69">
        <v>0</v>
      </c>
      <c r="L69" s="1">
        <v>0</v>
      </c>
      <c r="M69" s="1">
        <v>0</v>
      </c>
      <c r="O69" s="12">
        <f>Invoice!$B$2</f>
        <v>0</v>
      </c>
      <c r="P69" s="14">
        <f>Invoice!$A$4</f>
        <v>0</v>
      </c>
      <c r="Q69" s="9">
        <f>Invoice!$A$5</f>
        <v>0</v>
      </c>
      <c r="R69" s="12" t="e">
        <f>INDEX(TblDBA[ContractID],MATCH(QryInvoice[[#This Row],[Provider]],TblDBA[DBA],0))</f>
        <v>#N/A</v>
      </c>
    </row>
    <row r="70" spans="7:18" x14ac:dyDescent="0.35">
      <c r="G70" t="s">
        <v>54</v>
      </c>
      <c r="K70">
        <v>0</v>
      </c>
      <c r="L70" s="1">
        <v>0</v>
      </c>
      <c r="M70" s="1">
        <v>0</v>
      </c>
      <c r="O70" s="12">
        <f>Invoice!$B$2</f>
        <v>0</v>
      </c>
      <c r="P70" s="14">
        <f>Invoice!$A$4</f>
        <v>0</v>
      </c>
      <c r="Q70" s="9">
        <f>Invoice!$A$5</f>
        <v>0</v>
      </c>
      <c r="R70" s="12" t="e">
        <f>INDEX(TblDBA[ContractID],MATCH(QryInvoice[[#This Row],[Provider]],TblDBA[DBA],0))</f>
        <v>#N/A</v>
      </c>
    </row>
    <row r="71" spans="7:18" x14ac:dyDescent="0.35">
      <c r="G71" t="s">
        <v>54</v>
      </c>
      <c r="K71">
        <v>0</v>
      </c>
      <c r="L71" s="1">
        <v>0</v>
      </c>
      <c r="M71" s="1">
        <v>0</v>
      </c>
      <c r="O71" s="12">
        <f>Invoice!$B$2</f>
        <v>0</v>
      </c>
      <c r="P71" s="14">
        <f>Invoice!$A$4</f>
        <v>0</v>
      </c>
      <c r="Q71" s="9">
        <f>Invoice!$A$5</f>
        <v>0</v>
      </c>
      <c r="R71" s="12" t="e">
        <f>INDEX(TblDBA[ContractID],MATCH(QryInvoice[[#This Row],[Provider]],TblDBA[DBA],0))</f>
        <v>#N/A</v>
      </c>
    </row>
    <row r="72" spans="7:18" x14ac:dyDescent="0.35">
      <c r="G72" t="s">
        <v>54</v>
      </c>
      <c r="K72">
        <v>0</v>
      </c>
      <c r="L72" s="1">
        <v>0</v>
      </c>
      <c r="M72" s="1">
        <v>0</v>
      </c>
      <c r="O72">
        <f>Invoice!$B$2</f>
        <v>0</v>
      </c>
      <c r="P72" s="14">
        <f>Invoice!$A$4</f>
        <v>0</v>
      </c>
      <c r="Q72">
        <f>Invoice!$A$5</f>
        <v>0</v>
      </c>
      <c r="R72" t="e">
        <f>INDEX(TblDBA[ContractID],MATCH(QryInvoice[[#This Row],[Provider]],TblDBA[DBA],0))</f>
        <v>#N/A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0 b a 1 9 5 8 3 - 3 d d c - 4 b 6 4 - 8 5 d e - 3 9 2 c 3 b e 8 8 7 e a "   x m l n s = " h t t p : / / s c h e m a s . m i c r o s o f t . c o m / D a t a M a s h u p " > A A A A A I o E A A B Q S w M E F A A C A A g A X G d / U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X G d /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x n f 1 K u A 6 l 5 g Q E A A C o D A A A T A B w A R m 9 y b X V s Y X M v U 2 V j d G l v b j E u b S C i G A A o o B Q A A A A A A A A A A A A A A A A A A A A A A A A A A A B 1 U k 1 P w k A Q v Z P w H z b L p S Q b j I n x Q j x o 1 Y R E M U L V A + E w b Q f Y s N 0 h 2 y 1 K C P / d a Y u K r e 6 l 2 z d v 3 p u P z T H x m q y Y 1 t / z Y b f T 7 e Q r c J i K Z 7 c b 2 S 3 p B M W V M O i 7 H c F n S o W r k L u P B M 0 g L J x D 6 9 / I r W O i d d D f z 8 a Q 4 Z W M Y n P M l v P D L C T r m T Z X t U h P T j C j L Z u E Z I r M 5 p I F I 4 g N D u r A E Q 5 q N 7 W X t + B B v I L R K Z S F y k P / W y p c g V 2 y V L T b 4 I 9 O 5 M D m C 3 J Z L V U G 8 6 D t q / a V N g p a 8 B D c t q x X C c 9 s w U 7 o d Y Y H J f a y b K r k P G K q E 9 A p X 7 I Y 3 R c X 7 K 6 i N c J i d N t k 3 E O i j f Y 7 U S o 2 g w + U 1 O 0 1 c e 6 w g G W L P + K p u o 1 D / 1 c l Z Q G 9 w C z 6 Y x L T F b 2 f V T 8 h W N 4 b p k 1 + x J 2 K U c u 5 g p 8 K 3 8 L J g x E v V n u e I e f 5 y 4 t B O e M q O O H J N R N u t D H a L s V 1 R o V t y Y 3 J Y 3 4 K n u x 3 g h s D C e + M 1 1 / g 6 U u p 8 A o N G s 9 A 2 c I Y J W e x A b u e S 3 X k u l 9 J 6 v c A D / 1 u R 9 t / X I e f U E s B A i 0 A F A A C A A g A X G d / U h 0 0 L D K n A A A A + Q A A A B I A A A A A A A A A A A A A A A A A A A A A A E N v b m Z p Z y 9 Q Y W N r Y W d l L n h t b F B L A Q I t A B Q A A g A I A F x n f 1 I P y u m r p A A A A O k A A A A T A A A A A A A A A A A A A A A A A P M A A A B b Q 2 9 u d G V u d F 9 U e X B l c 1 0 u e G 1 s U E s B A i 0 A F A A C A A g A X G d / U q 4 D q X m B A Q A A K g M A A B M A A A A A A A A A A A A A A A A A 5 A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R E A A A A A A A D L E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J 5 S W 5 2 b 2 l j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R c n l J b n Z v a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E x Z m E 2 M 2 M x L T N m Y m Y t N D h l N y 1 i Z W I 0 L W U x O W Z j Z j U w O G Z m Z i I g L z 4 8 R W 5 0 c n k g V H l w Z T 0 i R m l s b E x h c 3 R V c G R h d G V k I i B W Y W x 1 Z T 0 i Z D I w M j E t M D M t M z F U M T g 6 N T g 6 N T c u N T U 0 M z A 1 O V o i I C 8 + P E V u d H J 5 I F R 5 c G U 9 I k Z p b G x F c n J v c k N v d W 5 0 I i B W Y W x 1 Z T 0 i b D A i I C 8 + P E V u d H J 5 I F R 5 c G U 9 I k Z p b G x D b 2 x 1 b W 5 U e X B l c y I g V m F s d W U 9 I n N C d 0 F B Q U F B Q U F B Q U F B Q U 1 B Q U F B P S I g L z 4 8 R W 5 0 c n k g V H l w Z T 0 i R m l s b E V y c m 9 y Q 2 9 k Z S I g V m F s d W U 9 I n N V b m t u b 3 d u I i A v P j x F b n R y e S B U e X B l P S J G a W x s Q 2 9 s d W 1 u T m F t Z X M i I F Z h b H V l P S J z W y Z x d W 9 0 O 0 R h d G U g b 2 Y g U 2 V y d m l j Z S Z x d W 9 0 O y w m c X V v d D t O Y W 1 l I G 9 m I E 1 l Z G l j Y W l k I E 1 l b W J l c i Z x d W 9 0 O y w m c X V v d D t N Z W R p Y 2 F p Z C B N Z W 1 i Z X I g S U Q m c X V v d D s s J n F 1 b 3 Q 7 R m F j a W x p d H k g T m F t Z S Z x d W 9 0 O y w m c X V v d D t M b 2 N h d G l v b i Z x d W 9 0 O y w m c X V v d D t M Y W 5 n d W F n Z S Z x d W 9 0 O y w m c X V v d D t J b n R l c n B y Z X R l c i Z x d W 9 0 O y w m c X V v d D t N Z W 1 i Z X J c b k 5 v I F N o b 3 c v X G 5 D Y W 5 j Z W x l Z C Z x d W 9 0 O y w m c X V v d D t U a W 1 l I E l u J n F 1 b 3 Q 7 L C Z x d W 9 0 O 1 R p b W U g T 3 V 0 J n F 1 b 3 Q 7 L C Z x d W 9 0 O 1 R v d G F s I F V u a X R z J n F 1 b 3 Q 7 L C Z x d W 9 0 O 1 J h d G U m c X V v d D s s J n F 1 b 3 Q 7 Q m l s b G l u Z y B B b W 9 1 b n Q m c X V v d D s s J n F 1 b 3 Q 7 T m 9 0 Z X M m c X V v d D t d I i A v P j x F b n R y e S B U e X B l P S J G a W x s Q 2 9 1 b n Q i I F Z h b H V l P S J s N z E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F y e U l u d m 9 p Y 2 U v Q 2 h h b m d l Z C B U e X B l L n t E Y X R l I G 9 m I F N l c n Z p Y 2 U s M H 0 m c X V v d D s s J n F 1 b 3 Q 7 U 2 V j d G l v b j E v U X J 5 S W 5 2 b 2 l j Z S 9 D a G F u Z 2 V k I F R 5 c G U u e 0 5 h b W U g b 2 Y g T W V k a W N h a W Q g T W V t Y m V y L D F 9 J n F 1 b 3 Q 7 L C Z x d W 9 0 O 1 N l Y 3 R p b 2 4 x L 1 F y e U l u d m 9 p Y 2 U v Q 2 h h b m d l Z C B U e X B l L n t N Z W R p Y 2 F p Z C B N Z W 1 i Z X I g S U Q s M n 0 m c X V v d D s s J n F 1 b 3 Q 7 U 2 V j d G l v b j E v U X J 5 S W 5 2 b 2 l j Z S 9 D a G F u Z 2 V k I F R 5 c G U u e 0 Z h Y 2 l s a X R 5 I E 5 h b W U s M 3 0 m c X V v d D s s J n F 1 b 3 Q 7 U 2 V j d G l v b j E v U X J 5 S W 5 2 b 2 l j Z S 9 D a G F u Z 2 V k I F R 5 c G U u e 0 x v Y 2 F 0 a W 9 u L D R 9 J n F 1 b 3 Q 7 L C Z x d W 9 0 O 1 N l Y 3 R p b 2 4 x L 1 F y e U l u d m 9 p Y 2 U v Q 2 h h b m d l Z C B U e X B l L n t M Y W 5 n d W F n Z S w 1 f S Z x d W 9 0 O y w m c X V v d D t T Z W N 0 a W 9 u M S 9 R c n l J b n Z v a W N l L 1 J l c G x h Y 2 V k I F Z h b H V l L n t J b n R l c n B y Z X R l c i w 2 f S Z x d W 9 0 O y w m c X V v d D t T Z W N 0 a W 9 u M S 9 R c n l J b n Z v a W N l L 0 N o Y W 5 n Z W Q g V H l w Z S 5 7 T W V t Y m V y X G 5 O b y B T a G 9 3 L 1 x u Q 2 F u Y 2 V s Z W Q s N 3 0 m c X V v d D s s J n F 1 b 3 Q 7 U 2 V j d G l v b j E v U X J 5 S W 5 2 b 2 l j Z S 9 D a G F u Z 2 V k I F R 5 c G U u e 1 R p b W U g S W 4 s O H 0 m c X V v d D s s J n F 1 b 3 Q 7 U 2 V j d G l v b j E v U X J 5 S W 5 2 b 2 l j Z S 9 D a G F u Z 2 V k I F R 5 c G U u e 1 R p b W U g T 3 V 0 L D l 9 J n F 1 b 3 Q 7 L C Z x d W 9 0 O 1 N l Y 3 R p b 2 4 x L 1 F y e U l u d m 9 p Y 2 U v Q 2 h h b m d l Z C B U e X B l L n t U b 3 R h b C B V b m l 0 c y w x M H 0 m c X V v d D s s J n F 1 b 3 Q 7 U 2 V j d G l v b j E v U X J 5 S W 5 2 b 2 l j Z S 9 D a G F u Z 2 V k I F R 5 c G U u e 1 J h d G U s M T F 9 J n F 1 b 3 Q 7 L C Z x d W 9 0 O 1 N l Y 3 R p b 2 4 x L 1 F y e U l u d m 9 p Y 2 U v Q 2 h h b m d l Z C B U e X B l L n t C a W x s a W 5 n I E F t b 3 V u d C w x M n 0 m c X V v d D s s J n F 1 b 3 Q 7 U 2 V j d G l v b j E v U X J 5 S W 5 2 b 2 l j Z S 9 D a G F u Z 2 V k I F R 5 c G U u e 0 5 v d G V z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U X J 5 S W 5 2 b 2 l j Z S 9 D a G F u Z 2 V k I F R 5 c G U u e 0 R h d G U g b 2 Y g U 2 V y d m l j Z S w w f S Z x d W 9 0 O y w m c X V v d D t T Z W N 0 a W 9 u M S 9 R c n l J b n Z v a W N l L 0 N o Y W 5 n Z W Q g V H l w Z S 5 7 T m F t Z S B v Z i B N Z W R p Y 2 F p Z C B N Z W 1 i Z X I s M X 0 m c X V v d D s s J n F 1 b 3 Q 7 U 2 V j d G l v b j E v U X J 5 S W 5 2 b 2 l j Z S 9 D a G F u Z 2 V k I F R 5 c G U u e 0 1 l Z G l j Y W l k I E 1 l b W J l c i B J R C w y f S Z x d W 9 0 O y w m c X V v d D t T Z W N 0 a W 9 u M S 9 R c n l J b n Z v a W N l L 0 N o Y W 5 n Z W Q g V H l w Z S 5 7 R m F j a W x p d H k g T m F t Z S w z f S Z x d W 9 0 O y w m c X V v d D t T Z W N 0 a W 9 u M S 9 R c n l J b n Z v a W N l L 0 N o Y W 5 n Z W Q g V H l w Z S 5 7 T G 9 j Y X R p b 2 4 s N H 0 m c X V v d D s s J n F 1 b 3 Q 7 U 2 V j d G l v b j E v U X J 5 S W 5 2 b 2 l j Z S 9 D a G F u Z 2 V k I F R 5 c G U u e 0 x h b m d 1 Y W d l L D V 9 J n F 1 b 3 Q 7 L C Z x d W 9 0 O 1 N l Y 3 R p b 2 4 x L 1 F y e U l u d m 9 p Y 2 U v U m V w b G F j Z W Q g V m F s d W U u e 0 l u d G V y c H J l d G V y L D Z 9 J n F 1 b 3 Q 7 L C Z x d W 9 0 O 1 N l Y 3 R p b 2 4 x L 1 F y e U l u d m 9 p Y 2 U v Q 2 h h b m d l Z C B U e X B l L n t N Z W 1 i Z X J c b k 5 v I F N o b 3 c v X G 5 D Y W 5 j Z W x l Z C w 3 f S Z x d W 9 0 O y w m c X V v d D t T Z W N 0 a W 9 u M S 9 R c n l J b n Z v a W N l L 0 N o Y W 5 n Z W Q g V H l w Z S 5 7 V G l t Z S B J b i w 4 f S Z x d W 9 0 O y w m c X V v d D t T Z W N 0 a W 9 u M S 9 R c n l J b n Z v a W N l L 0 N o Y W 5 n Z W Q g V H l w Z S 5 7 V G l t Z S B P d X Q s O X 0 m c X V v d D s s J n F 1 b 3 Q 7 U 2 V j d G l v b j E v U X J 5 S W 5 2 b 2 l j Z S 9 D a G F u Z 2 V k I F R 5 c G U u e 1 R v d G F s I F V u a X R z L D E w f S Z x d W 9 0 O y w m c X V v d D t T Z W N 0 a W 9 u M S 9 R c n l J b n Z v a W N l L 0 N o Y W 5 n Z W Q g V H l w Z S 5 7 U m F 0 Z S w x M X 0 m c X V v d D s s J n F 1 b 3 Q 7 U 2 V j d G l v b j E v U X J 5 S W 5 2 b 2 l j Z S 9 D a G F u Z 2 V k I F R 5 c G U u e 0 J p b G x p b m c g Q W 1 v d W 5 0 L D E y f S Z x d W 9 0 O y w m c X V v d D t T Z W N 0 a W 9 u M S 9 R c n l J b n Z v a W N l L 0 N o Y W 5 n Z W Q g V H l w Z S 5 7 T m 9 0 Z X M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c n l J b n Z v a W N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y e U l u d m 9 p Y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c n l J b n Z v a W N l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c n l J b n Z v a W N l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E N E 3 b r J 9 x K h Z F 2 Y 3 D g b v Y A A A A A A g A A A A A A A 2 Y A A M A A A A A Q A A A A G M j Y 9 8 D / 3 + 3 p 5 x g r 7 J M 3 P Q A A A A A E g A A A o A A A A B A A A A B N L d c Z Y 8 e K + X M A V T U T W h G K U A A A A J y m j y n D s C a w w p d n G S 6 0 C J d V 5 V w x v X G b n q j + G p w 5 8 u w p h t l l B 9 7 v T w k i p 4 f Q / + / M v l X q R 3 c 4 o L 8 e L Z y T B 1 s q f 0 R q M L S I Q R Z B K 4 L Y B Y 4 6 G M T a F A A A A J 3 p V c j P w I w U R 5 Y I 5 9 e g h N X 5 R b I 4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A2493-F5A5-4751-A6A3-925972F0D42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2047ACCF-7F40-4662-B378-9962FE6B459D}"/>
</file>

<file path=customXml/itemProps3.xml><?xml version="1.0" encoding="utf-8"?>
<ds:datastoreItem xmlns:ds="http://schemas.openxmlformats.org/officeDocument/2006/customXml" ds:itemID="{DAC601F6-E11D-47A5-AFFF-B17881835848}"/>
</file>

<file path=customXml/itemProps4.xml><?xml version="1.0" encoding="utf-8"?>
<ds:datastoreItem xmlns:ds="http://schemas.openxmlformats.org/officeDocument/2006/customXml" ds:itemID="{2E5D78C8-2528-48A5-80D7-66299457C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Invoice</vt:lpstr>
      <vt:lpstr>Rates</vt:lpstr>
      <vt:lpstr>InvoiceUpload</vt:lpstr>
      <vt:lpstr>Languages</vt:lpstr>
      <vt:lpstr>Locations</vt:lpstr>
      <vt:lpstr>Months</vt:lpstr>
      <vt:lpstr>Providers</vt:lpstr>
    </vt:vector>
  </TitlesOfParts>
  <Company>Asian Association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 Tran</dc:creator>
  <cp:lastModifiedBy>Nancy Thomson</cp:lastModifiedBy>
  <cp:lastPrinted>2017-12-13T21:19:39Z</cp:lastPrinted>
  <dcterms:created xsi:type="dcterms:W3CDTF">2014-11-21T22:23:33Z</dcterms:created>
  <dcterms:modified xsi:type="dcterms:W3CDTF">2021-06-22T21:33:41Z</dcterms:modified>
</cp:coreProperties>
</file>