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"/>
    </mc:Choice>
  </mc:AlternateContent>
  <bookViews>
    <workbookView xWindow="0" yWindow="0" windowWidth="11445" windowHeight="6630" tabRatio="758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6" i="2" s="1"/>
  <c r="E4" i="2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1,2,3"/>
  </connection>
  <connection id="2" name="Hospital Days" type="1" refreshedVersion="6" saveData="1">
    <dbPr connection="DSN=HCF-DW;UID=mplund;AUTHENTICATION=;" command="with vwACO as (_x000d__x000a__x0009_SELECT_x000d__x000a__x0009__x0009_CASE_x000d__x000a__x0009__x0009__x0009_WHEN  EXTRACT (MONTH FROM vwEncounters.EndDOS) &lt;=6  THEN EXTRACT (YEAR FROM vwEncounters.EndDOS) _x000d__x000a__x0009__x0009__x0009_ELSE EXTRACT (YEAR FROM vwEncounters.EndDOS) + 1 _x000d__x000a__x0009__x0009_END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lanName &lt;&gt; 'Other'_x000d__x000a__x0009_GROUP BY_x000d__x000a__x0009__x0009_1,2,3,4,5,6_x000d__x000a__x0009_) --end vwACO_x000d__x000a_,vwEncounters as (_x000d__x000a__x0009_SELECT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'University of Utah Hosp'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TotPaid &lt;&gt; 0_x000d__x000a__x0009__x0009_) vwEncDetail(EnctrTCN, ProviderID, BeginDOS, EndDOS, TrnsDate, MCOPaidFlag, ClientId, NetDays, MCOPaidAmt, TotPaid)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'876000525008', '876000525088', '876000525494', '876000525500')_x000d__x000a__x0009__x000d__x000a__x0009_GROUP BY_x000d__x000a__x0009__x0009_1,2,3,4,5,6,7_x000d__x000a_) --end vwEncounters_x000d__x000a_,vwReplacements as (_x000d__x000a_SELECT _x000d__x000a__x0009_E.EnctrTCN_x000d__x000a__x0009_,E.OtherTCN_x000d__x000a__x0009_,CAST((E.EndDOS - E.BeginDOS) AS INT) as NewDays_x000d__x000a__x0009_,R.OldDays_x000d__x000a__x0009_,NewDays - 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0_x000d__x000a__x0009_and E.StatusCode NOT IN ('VD', 'AN', 'AW', 'RJ', 'ER') --excluding voided and rejected records_x000d__x000a__x0009_and EB.TrnsDate &gt;= myStartDate_x000d__x000a_)-- end vwReplacements_x000d__x000a_,vwReplaced as (_x000d__x000a_SELECT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,Dates as (SELECT DATE '2018-01-01' as myStartDate, Current_Date as myEndDate)    --end Dates_x000d__x000a_SELECT * FROM vwACO"/>
  </connection>
</connections>
</file>

<file path=xl/sharedStrings.xml><?xml version="1.0" encoding="utf-8"?>
<sst xmlns="http://schemas.openxmlformats.org/spreadsheetml/2006/main" count="54" uniqueCount="28">
  <si>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</si>
  <si>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</si>
  <si>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</si>
  <si>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</si>
  <si>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</si>
  <si>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</si>
  <si>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</si>
  <si>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</si>
  <si>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</si>
  <si>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</si>
  <si>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</si>
  <si>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</si>
  <si>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</si>
  <si>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</si>
  <si>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</si>
  <si>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</si>
  <si>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</si>
  <si>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</si>
  <si>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</si>
  <si>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</si>
  <si>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ProvName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</si>
  <si>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</si>
  <si>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</si>
  <si>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</si>
  <si>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Values</t>
  </si>
  <si>
    <t>Sum of StateOPUPL</t>
  </si>
  <si>
    <t>Total</t>
  </si>
  <si>
    <t>2018-11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</si>
</sst>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applyNumberFormat="1"/>
    <xf numFmtId="0" fontId="1" fillId="0" borderId="0" xfId="0" applyNumberFormat="1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9" t="s">
        <v>15</v>
      </c>
      <c r="B1" s="7"/>
    </row>
    <row r="2" spans="1:2" x14ac:dyDescent="0.2">
      <c r="A2" s="9"/>
      <c r="B2" s="7"/>
    </row>
    <row r="3" spans="1:2" x14ac:dyDescent="0.2">
      <c r="A3" s="9"/>
      <c r="B3" s="7"/>
    </row>
    <row r="4" spans="1:2" x14ac:dyDescent="0.2">
      <c r="A4" s="8">
        <v>1</v>
      </c>
      <c r="B4" s="7" t="s">
        <v>14</v>
      </c>
    </row>
    <row r="5" spans="1:2" x14ac:dyDescent="0.2">
      <c r="A5" s="8">
        <v>2</v>
      </c>
      <c r="B5" s="7" t="s">
        <v>16</v>
      </c>
    </row>
    <row r="6" spans="1:2" x14ac:dyDescent="0.2">
      <c r="A6" s="8">
        <v>3</v>
      </c>
      <c r="B6" s="7" t="s">
        <v>17</v>
      </c>
    </row>
    <row r="7" spans="1:2" x14ac:dyDescent="0.2">
      <c r="A7" s="8">
        <v>4</v>
      </c>
      <c r="B7" s="7" t="s">
        <v>18</v>
      </c>
    </row>
    <row r="8" spans="1:2" x14ac:dyDescent="0.2">
      <c r="A8" s="8">
        <v>5</v>
      </c>
      <c r="B8" s="7" t="s">
        <v>19</v>
      </c>
    </row>
    <row r="9" spans="1:2" ht="25.5" x14ac:dyDescent="0.2">
      <c r="A9" s="8">
        <v>6</v>
      </c>
      <c r="B9" s="7" t="s">
        <v>13</v>
      </c>
    </row>
    <row r="10" spans="1:2" ht="25.5" x14ac:dyDescent="0.2">
      <c r="A10" s="8">
        <v>7</v>
      </c>
      <c r="B10" s="7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34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7109375" bestFit="1" customWidth="1"/>
    <col min="4" max="7" width="13.85546875" bestFit="1" customWidth="1"/>
  </cols>
  <sheetData>
    <row r="1" spans="1:7" x14ac:dyDescent="0.2">
      <c r="B1" s="1" t="s">
        <v>24</v>
      </c>
      <c r="C1" s="5" t="s">
        <v>3</v>
      </c>
      <c r="D1" s="5" t="s">
        <v>1</v>
      </c>
      <c r="E1" s="5" t="s">
        <v>2</v>
      </c>
      <c r="F1" s="5" t="s">
        <v>4</v>
      </c>
      <c r="G1" s="6" t="s">
        <v>0</v>
      </c>
    </row>
    <row r="2" spans="1:7" x14ac:dyDescent="0.2">
      <c r="B2" t="s">
        <v>23</v>
      </c>
      <c r="C2" s="3">
        <v>13013.615021356893</v>
      </c>
      <c r="D2" s="3">
        <v>45673.479307108137</v>
      </c>
      <c r="E2" s="3">
        <v>42733.358898053026</v>
      </c>
      <c r="F2" s="3">
        <v>76811.783686598283</v>
      </c>
      <c r="G2" s="4">
        <v>178232.23691311636</v>
      </c>
    </row>
    <row r="3" spans="1:7" x14ac:dyDescent="0.2">
      <c r="B3" t="s">
        <v>25</v>
      </c>
      <c r="C3" s="3">
        <v>6889.8102083224276</v>
      </c>
      <c r="D3" s="3">
        <v>23823.205997860172</v>
      </c>
      <c r="E3" s="3">
        <v>21446.322940416201</v>
      </c>
      <c r="F3" s="3">
        <v>38906.815154271098</v>
      </c>
      <c r="G3" s="4">
        <v>91066.154300869894</v>
      </c>
    </row>
    <row r="4" spans="1:7" x14ac:dyDescent="0.2">
      <c r="B4" t="s">
        <v>26</v>
      </c>
      <c r="C4" s="4">
        <f>SUM(C2:C3)</f>
        <v>19903.42522967932</v>
      </c>
      <c r="D4" s="4">
        <f t="shared" ref="D4:G4" si="0">SUM(D2:D3)</f>
        <v>69496.685304968312</v>
      </c>
      <c r="E4" s="4">
        <f t="shared" si="0"/>
        <v>64179.681838469231</v>
      </c>
      <c r="F4" s="4">
        <f t="shared" si="0"/>
        <v>115718.59884086938</v>
      </c>
      <c r="G4" s="4">
        <f t="shared" si="0"/>
        <v>269298.39121398627</v>
      </c>
    </row>
    <row r="5" spans="1:7" x14ac:dyDescent="0.2">
      <c r="C5" s="22"/>
      <c r="D5" s="22"/>
      <c r="E5" s="22"/>
      <c r="F5" s="22"/>
      <c r="G5" s="23"/>
    </row>
    <row r="6" spans="1:7" x14ac:dyDescent="0.2">
      <c r="B6" s="5" t="s">
        <v>5</v>
      </c>
      <c r="C6" s="4">
        <f>C4/VLOOKUP("Grand Total",$A$8:$G$9,MATCH(C1,$A$7:$G$7,0),0)</f>
        <v>209.50973925978232</v>
      </c>
      <c r="D6" s="4">
        <f t="shared" ref="D6:G6" si="1">D4/VLOOKUP("Grand Total",$A$8:$G$9,MATCH(D1,$A$7:$G$7,0),0)</f>
        <v>90.726743217974303</v>
      </c>
      <c r="E6" s="4">
        <f t="shared" si="1"/>
        <v>274.27214460884289</v>
      </c>
      <c r="F6" s="4">
        <f t="shared" si="1"/>
        <v>1091.6848947251829</v>
      </c>
      <c r="G6" s="4">
        <f t="shared" si="1"/>
        <v>224.2284689541934</v>
      </c>
    </row>
    <row r="7" spans="1:7" x14ac:dyDescent="0.2">
      <c r="A7" s="1" t="s">
        <v>20</v>
      </c>
      <c r="B7" s="5" t="s">
        <v>3</v>
      </c>
      <c r="C7" s="5" t="s">
        <v>1</v>
      </c>
      <c r="D7" s="5" t="s">
        <v>2</v>
      </c>
      <c r="E7" s="5" t="s">
        <v>4</v>
      </c>
      <c r="F7" s="5" t="s">
        <v>0</v>
      </c>
    </row>
    <row r="8" spans="1:7" x14ac:dyDescent="0.2">
      <c r="A8" t="s">
        <v>22</v>
      </c>
      <c r="B8" s="2">
        <v>95</v>
      </c>
      <c r="C8" s="2">
        <v>766</v>
      </c>
      <c r="D8" s="2">
        <v>234</v>
      </c>
      <c r="E8" s="2">
        <v>106</v>
      </c>
      <c r="F8" s="2">
        <v>1201</v>
      </c>
    </row>
    <row r="9" spans="1:7" x14ac:dyDescent="0.2">
      <c r="A9" t="s">
        <v>0</v>
      </c>
      <c r="B9" s="2">
        <v>95</v>
      </c>
      <c r="C9" s="2">
        <v>766</v>
      </c>
      <c r="D9" s="2">
        <v>234</v>
      </c>
      <c r="E9" s="2">
        <v>106</v>
      </c>
      <c r="F9" s="2">
        <v>1201</v>
      </c>
    </row>
    <row r="34" spans="9:9" x14ac:dyDescent="0.2">
      <c r="I34" s="3"/>
    </row>
  </sheetData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29.42578125" style="11" bestFit="1" customWidth="1"/>
    <col min="2" max="2" width="13.5703125" style="11" customWidth="1"/>
    <col min="3" max="6" width="14.28515625" style="11" customWidth="1"/>
    <col min="7" max="7" width="13.5703125" style="11" customWidth="1"/>
    <col min="8" max="11" width="14.28515625" style="11" customWidth="1"/>
    <col min="12" max="12" width="13.5703125" style="11" customWidth="1"/>
    <col min="13" max="16" width="14.28515625" style="11" customWidth="1"/>
    <col min="17" max="17" width="13.5703125" style="11" customWidth="1"/>
    <col min="18" max="21" width="14.28515625" style="11" customWidth="1"/>
    <col min="22" max="16384" width="9.140625" style="11"/>
  </cols>
  <sheetData>
    <row r="1" spans="1:21" x14ac:dyDescent="0.2">
      <c r="A1" s="10" t="s">
        <v>6</v>
      </c>
      <c r="B1" s="10"/>
    </row>
    <row r="2" spans="1:21" x14ac:dyDescent="0.2">
      <c r="A2" s="11" t="s">
        <v>27</v>
      </c>
      <c r="B2" s="24" t="s">
        <v>3</v>
      </c>
      <c r="C2" s="24"/>
      <c r="D2" s="24"/>
      <c r="E2" s="24"/>
      <c r="F2" s="24"/>
      <c r="G2" s="25" t="s">
        <v>1</v>
      </c>
      <c r="H2" s="26"/>
      <c r="I2" s="26"/>
      <c r="J2" s="26"/>
      <c r="K2" s="27"/>
      <c r="L2" s="25" t="s">
        <v>2</v>
      </c>
      <c r="M2" s="26"/>
      <c r="N2" s="26"/>
      <c r="O2" s="26"/>
      <c r="P2" s="27"/>
      <c r="Q2" s="25" t="s">
        <v>4</v>
      </c>
      <c r="R2" s="26"/>
      <c r="S2" s="26"/>
      <c r="T2" s="26"/>
      <c r="U2" s="27"/>
    </row>
    <row r="3" spans="1:21" ht="38.25" x14ac:dyDescent="0.2">
      <c r="A3" s="12" t="s">
        <v>11</v>
      </c>
      <c r="B3" s="13" t="s">
        <v>12</v>
      </c>
      <c r="C3" s="13" t="s">
        <v>7</v>
      </c>
      <c r="D3" s="13" t="s">
        <v>9</v>
      </c>
      <c r="E3" s="13" t="s">
        <v>8</v>
      </c>
      <c r="F3" s="13" t="s">
        <v>10</v>
      </c>
      <c r="G3" s="13" t="s">
        <v>12</v>
      </c>
      <c r="H3" s="13" t="s">
        <v>7</v>
      </c>
      <c r="I3" s="13" t="s">
        <v>9</v>
      </c>
      <c r="J3" s="13" t="s">
        <v>8</v>
      </c>
      <c r="K3" s="13" t="s">
        <v>10</v>
      </c>
      <c r="L3" s="13" t="s">
        <v>12</v>
      </c>
      <c r="M3" s="13" t="s">
        <v>7</v>
      </c>
      <c r="N3" s="13" t="s">
        <v>9</v>
      </c>
      <c r="O3" s="13" t="s">
        <v>8</v>
      </c>
      <c r="P3" s="13" t="s">
        <v>10</v>
      </c>
      <c r="Q3" s="13" t="s">
        <v>12</v>
      </c>
      <c r="R3" s="13" t="s">
        <v>7</v>
      </c>
      <c r="S3" s="13" t="s">
        <v>9</v>
      </c>
      <c r="T3" s="13" t="s">
        <v>8</v>
      </c>
      <c r="U3" s="13" t="s">
        <v>10</v>
      </c>
    </row>
    <row r="4" spans="1:21" x14ac:dyDescent="0.2">
      <c r="A4" s="14" t="s">
        <v>22</v>
      </c>
      <c r="B4" s="17">
        <v>62148.78</v>
      </c>
      <c r="C4" s="18">
        <v>19903.43</v>
      </c>
      <c r="D4" s="19">
        <v>0</v>
      </c>
      <c r="E4" s="20"/>
      <c r="F4" s="21"/>
      <c r="G4" s="17">
        <v>170761.67</v>
      </c>
      <c r="H4" s="18">
        <v>69496.69</v>
      </c>
      <c r="I4" s="19">
        <v>0</v>
      </c>
      <c r="J4" s="20"/>
      <c r="K4" s="21"/>
      <c r="L4" s="17">
        <v>201619.49</v>
      </c>
      <c r="M4" s="18">
        <v>64179.68</v>
      </c>
      <c r="N4" s="19">
        <v>0</v>
      </c>
      <c r="O4" s="20"/>
      <c r="P4" s="21"/>
      <c r="Q4" s="17">
        <v>49034.06</v>
      </c>
      <c r="R4" s="18">
        <v>115718.6</v>
      </c>
      <c r="S4" s="19">
        <v>0</v>
      </c>
      <c r="T4" s="20"/>
      <c r="U4" s="21"/>
    </row>
    <row r="5" spans="1:21" x14ac:dyDescent="0.2">
      <c r="B5" s="15">
        <v>0</v>
      </c>
      <c r="C5" s="15">
        <v>0</v>
      </c>
      <c r="D5" s="28"/>
      <c r="G5" s="15">
        <v>0</v>
      </c>
      <c r="H5" s="15">
        <v>0</v>
      </c>
      <c r="I5" s="28"/>
      <c r="L5" s="15">
        <v>0</v>
      </c>
      <c r="M5" s="15">
        <v>0</v>
      </c>
      <c r="N5" s="28"/>
      <c r="Q5" s="15">
        <v>0</v>
      </c>
      <c r="R5" s="15">
        <v>0</v>
      </c>
      <c r="S5" s="28"/>
    </row>
    <row r="6" spans="1:21" x14ac:dyDescent="0.2">
      <c r="C6" s="16"/>
      <c r="L6" s="16"/>
    </row>
    <row r="7" spans="1:21" x14ac:dyDescent="0.2">
      <c r="C7" s="16"/>
    </row>
  </sheetData>
  <sheetProtection algorithmName="SHA-512" hashValue="h1TqS+Pz+920JqIKnU+/N6ZqMsApwCC4T69xbX/mHpEYHLOm884M0zfTn6Ap9sNwTcObVytT8Z3vd2CnhqRr2Q==" saltValue="f8KWlkFhPt2U/mObw++u7Q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Matt Lund</cp:lastModifiedBy>
  <cp:lastPrinted>2018-06-13T14:57:37Z</cp:lastPrinted>
  <dcterms:created xsi:type="dcterms:W3CDTF">2017-03-22T18:47:52Z</dcterms:created>
  <dcterms:modified xsi:type="dcterms:W3CDTF">2018-12-10T18:02:17Z</dcterms:modified>
</cp:coreProperties>
</file>