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0\"/>
    </mc:Choice>
  </mc:AlternateContent>
  <xr:revisionPtr revIDLastSave="0" documentId="13_ncr:1_{44184936-750C-4F33-9E86-3EBC4A99604A}" xr6:coauthVersionLast="47" xr6:coauthVersionMax="47" xr10:uidLastSave="{00000000-0000-0000-0000-000000000000}"/>
  <bookViews>
    <workbookView xWindow="28680" yWindow="-30" windowWidth="29040" windowHeight="15840" tabRatio="758" activeTab="1" xr2:uid="{00000000-000D-0000-FFFF-FFFF00000000}"/>
  </bookViews>
  <sheets>
    <sheet name="Instructions" sheetId="18" r:id="rId1"/>
    <sheet name="Amount" sheetId="2" r:id="rId2"/>
    <sheet name="ACO Pmt Recon" sheetId="12" r:id="rId3"/>
    <sheet name="Reference" sheetId="20" r:id="rId4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0" l="1"/>
  <c r="A4" i="20" s="1"/>
  <c r="A5" i="20" s="1"/>
  <c r="A6" i="20" s="1"/>
  <c r="A7" i="20" s="1"/>
  <c r="A8" i="20" s="1"/>
  <c r="A9" i="20" s="1"/>
  <c r="A10" i="20" s="1"/>
  <c r="A11" i="20" s="1"/>
  <c r="A12" i="20" s="1"/>
  <c r="A13" i="20" s="1"/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<sst xmlns="http://schemas.openxmlformats.org/spreadsheetml/2006/main" count="46" uniqueCount="27">
  <si>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</si>
  <si>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</si>
  <si>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</si>
  <si>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</si>
  <si>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</si>
  <si>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</si>
  <si>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</si>
  <si>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</si>
  <si>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</si>
  <si>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</si>
  <si>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</si>
  <si>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</si>
  <si>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</si>
  <si>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</si>
  <si>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</si>
  <si>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</si>
  <si>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</si>
  <si>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</si>
  <si>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</si>
  <si>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</si>
  <si>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</si>
  <si>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</si>
  <si>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</si>
  <si>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</si>
  <si>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2022-01</t>
  </si>
  <si>
    <t>Column1</t>
  </si>
  <si>
    <t>2022-10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</si>
</sst>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8" fontId="0" fillId="0" borderId="0" xfId="0" applyNumberFormat="1"/>
    <xf numFmtId="8" fontId="1" fillId="0" borderId="0" xfId="0" applyNumberFormat="1" applyFont="1"/>
    <xf numFmtId="0" fontId="1" fillId="2" borderId="5" xfId="0" applyFont="1" applyFill="1" applyBorder="1" applyAlignment="1">
      <alignment horizontal="right"/>
    </xf>
    <xf numFmtId="8" fontId="1" fillId="2" borderId="5" xfId="0" applyNumberFormat="1" applyFont="1" applyFill="1" applyBorder="1"/>
    <xf numFmtId="0" fontId="0" fillId="0" borderId="0" xfId="0" quotePrefix="1"/>
    <xf numFmtId="0" fontId="0" fillId="0" borderId="0" xfId="0" applyProtection="1">
      <protection locked="0" hidden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4675BF-E045-4D49-92F2-BCBEA124186E}" name="Table1" displayName="Table1" ref="A1:A13" totalsRowShown="0" headerRowDxfId="2" dataDxfId="1">
  <autoFilter ref="A1:A13" xr:uid="{1D4675BF-E045-4D49-92F2-BCBEA124186E}"/>
  <tableColumns count="1">
    <tableColumn id="1" xr3:uid="{429F8FAF-77B7-4E9E-9F35-5991BAF37CB2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14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13</v>
      </c>
    </row>
    <row r="5" spans="1:2" ht="25.5" x14ac:dyDescent="0.2">
      <c r="A5" s="5">
        <v>2</v>
      </c>
      <c r="B5" s="4" t="s">
        <v>22</v>
      </c>
    </row>
    <row r="6" spans="1:2" x14ac:dyDescent="0.2">
      <c r="A6" s="5">
        <v>3</v>
      </c>
      <c r="B6" s="4" t="s">
        <v>15</v>
      </c>
    </row>
    <row r="7" spans="1:2" x14ac:dyDescent="0.2">
      <c r="A7" s="5">
        <v>4</v>
      </c>
      <c r="B7" s="4" t="s">
        <v>16</v>
      </c>
    </row>
    <row r="8" spans="1:2" x14ac:dyDescent="0.2">
      <c r="A8" s="5">
        <v>5</v>
      </c>
      <c r="B8" s="4" t="s">
        <v>17</v>
      </c>
    </row>
    <row r="9" spans="1:2" ht="25.5" x14ac:dyDescent="0.2">
      <c r="A9" s="5">
        <v>6</v>
      </c>
      <c r="B9" s="4" t="s">
        <v>12</v>
      </c>
    </row>
    <row r="10" spans="1:2" ht="25.5" x14ac:dyDescent="0.2">
      <c r="A10" s="5">
        <v>7</v>
      </c>
      <c r="B10" s="4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G7" sqref="A1:G7"/>
    </sheetView>
  </sheetViews>
  <sheetFormatPr defaultRowHeight="12.75" x14ac:dyDescent="0.2"/>
  <cols>
    <col min="1" max="1" width="0.85546875" customWidth="1"/>
    <col min="2" max="2" width="25.7109375" bestFit="1" customWidth="1"/>
    <col min="3" max="3" width="18.7109375" bestFit="1" customWidth="1"/>
    <col min="4" max="7" width="14.28515625" bestFit="1" customWidth="1"/>
  </cols>
  <sheetData>
    <row r="1" spans="2:7" s="25" customFormat="1" ht="24" customHeight="1" x14ac:dyDescent="0.2">
      <c r="C1" s="25" t="s">
        <v>3</v>
      </c>
      <c r="D1" s="25" t="s">
        <v>1</v>
      </c>
      <c r="E1" s="25" t="s">
        <v>2</v>
      </c>
      <c r="F1" s="25" t="s">
        <v>4</v>
      </c>
      <c r="G1" s="25" t="s">
        <v>0</v>
      </c>
    </row>
    <row r="2" spans="2:7" x14ac:dyDescent="0.2">
      <c r="B2" s="26" t="s">
        <v>20</v>
      </c>
      <c r="C2" s="1">
        <v>496738.83066389518</v>
      </c>
      <c r="D2" s="1">
        <v>1416727.1945022878</v>
      </c>
      <c r="E2" s="1">
        <v>1184677.1406657223</v>
      </c>
      <c r="F2" s="1">
        <v>2393235.8654684536</v>
      </c>
      <c r="G2" s="1">
        <v>5491379.0313003585</v>
      </c>
    </row>
    <row r="3" spans="2:7" x14ac:dyDescent="0.2">
      <c r="B3" s="21"/>
      <c r="C3" s="22"/>
      <c r="D3" s="22"/>
      <c r="E3" s="22"/>
      <c r="F3" s="22"/>
      <c r="G3" s="22"/>
    </row>
    <row r="4" spans="2:7" x14ac:dyDescent="0.2">
      <c r="B4" t="s">
        <v>21</v>
      </c>
      <c r="C4" s="20">
        <f>SUM(C2:C3)</f>
        <v>496738.83066389518</v>
      </c>
      <c r="D4" s="20">
        <f>SUM(D2:D3)</f>
        <v>1416727.1945022878</v>
      </c>
      <c r="E4" s="20">
        <f t="shared" ref="E4:G4" si="0">SUM(E2:E3)</f>
        <v>1184677.1406657223</v>
      </c>
      <c r="F4" s="20">
        <f t="shared" si="0"/>
        <v>2393235.8654684536</v>
      </c>
      <c r="G4" s="20">
        <f t="shared" si="0"/>
        <v>5491379.0313003585</v>
      </c>
    </row>
    <row r="5" spans="2:7" x14ac:dyDescent="0.2">
      <c r="C5" s="20"/>
      <c r="D5" s="19"/>
      <c r="E5" s="19"/>
      <c r="F5" s="19"/>
      <c r="G5" s="20"/>
    </row>
    <row r="6" spans="2:7" x14ac:dyDescent="0.2">
      <c r="B6" s="3" t="s">
        <v>23</v>
      </c>
      <c r="C6" s="20">
        <f>SUM(C4:C5)</f>
        <v>496738.83066389518</v>
      </c>
      <c r="D6" s="20">
        <f>SUM(D4:D5)</f>
        <v>1416727.1945022878</v>
      </c>
      <c r="E6" s="20">
        <f t="shared" ref="E6:G6" si="1">E4</f>
        <v>1184677.1406657223</v>
      </c>
      <c r="F6" s="20">
        <f t="shared" si="1"/>
        <v>2393235.8654684536</v>
      </c>
      <c r="G6" s="20">
        <f t="shared" si="1"/>
        <v>5491379.0313003585</v>
      </c>
    </row>
    <row r="7" spans="2:7" x14ac:dyDescent="0.2">
      <c r="D7" s="2"/>
    </row>
  </sheetData>
  <conditionalFormatting sqref="D7">
    <cfRule type="cellIs" dxfId="12" priority="2" operator="notEqual">
      <formula>0</formula>
    </cfRule>
  </conditionalFormatting>
  <printOptions horizontalCentered="1"/>
  <pageMargins left="0.25" right="0.25" top="0.75" bottom="0.75" header="0.3" footer="0.3"/>
  <pageSetup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28515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28515625" style="8"/>
  </cols>
  <sheetData>
    <row r="1" spans="1:21" x14ac:dyDescent="0.2">
      <c r="A1" s="7" t="s">
        <v>5</v>
      </c>
      <c r="B1" s="7"/>
    </row>
    <row r="2" spans="1:21" x14ac:dyDescent="0.2">
      <c r="A2" s="8" t="s">
        <v>26</v>
      </c>
      <c r="B2" s="27" t="s">
        <v>3</v>
      </c>
      <c r="C2" s="27"/>
      <c r="D2" s="27"/>
      <c r="E2" s="27"/>
      <c r="F2" s="27"/>
      <c r="G2" s="28" t="s">
        <v>1</v>
      </c>
      <c r="H2" s="29"/>
      <c r="I2" s="29"/>
      <c r="J2" s="29"/>
      <c r="K2" s="30"/>
      <c r="L2" s="28" t="s">
        <v>2</v>
      </c>
      <c r="M2" s="29"/>
      <c r="N2" s="29"/>
      <c r="O2" s="29"/>
      <c r="P2" s="30"/>
      <c r="Q2" s="28" t="s">
        <v>4</v>
      </c>
      <c r="R2" s="29"/>
      <c r="S2" s="29"/>
      <c r="T2" s="29"/>
      <c r="U2" s="30"/>
    </row>
    <row r="3" spans="1:21" ht="38.25" x14ac:dyDescent="0.2">
      <c r="A3" s="9" t="s">
        <v>10</v>
      </c>
      <c r="B3" s="10" t="s">
        <v>11</v>
      </c>
      <c r="C3" s="10" t="s">
        <v>6</v>
      </c>
      <c r="D3" s="10" t="s">
        <v>8</v>
      </c>
      <c r="E3" s="10" t="s">
        <v>7</v>
      </c>
      <c r="F3" s="10" t="s">
        <v>9</v>
      </c>
      <c r="G3" s="10" t="s">
        <v>11</v>
      </c>
      <c r="H3" s="10" t="s">
        <v>6</v>
      </c>
      <c r="I3" s="10" t="s">
        <v>8</v>
      </c>
      <c r="J3" s="10" t="s">
        <v>7</v>
      </c>
      <c r="K3" s="10" t="s">
        <v>9</v>
      </c>
      <c r="L3" s="10" t="s">
        <v>11</v>
      </c>
      <c r="M3" s="10" t="s">
        <v>6</v>
      </c>
      <c r="N3" s="10" t="s">
        <v>8</v>
      </c>
      <c r="O3" s="10" t="s">
        <v>7</v>
      </c>
      <c r="P3" s="10" t="s">
        <v>9</v>
      </c>
      <c r="Q3" s="10" t="s">
        <v>11</v>
      </c>
      <c r="R3" s="10" t="s">
        <v>6</v>
      </c>
      <c r="S3" s="10" t="s">
        <v>8</v>
      </c>
      <c r="T3" s="10" t="s">
        <v>7</v>
      </c>
      <c r="U3" s="10" t="s">
        <v>9</v>
      </c>
    </row>
    <row r="4" spans="1:21" x14ac:dyDescent="0.2">
      <c r="A4" s="11" t="s">
        <v>19</v>
      </c>
      <c r="B4" s="14">
        <v>554367.25</v>
      </c>
      <c r="C4" s="15">
        <v>496738.83</v>
      </c>
      <c r="D4" s="16">
        <v>0</v>
      </c>
      <c r="E4" s="17"/>
      <c r="F4" s="18"/>
      <c r="G4" s="14">
        <v>3827418.68</v>
      </c>
      <c r="H4" s="15">
        <v>1416727.19</v>
      </c>
      <c r="I4" s="16">
        <v>0</v>
      </c>
      <c r="J4" s="17"/>
      <c r="K4" s="18"/>
      <c r="L4" s="14">
        <v>569780.34</v>
      </c>
      <c r="M4" s="15">
        <v>1184677.1399999999</v>
      </c>
      <c r="N4" s="16">
        <v>0</v>
      </c>
      <c r="O4" s="17"/>
      <c r="P4" s="18"/>
      <c r="Q4" s="14">
        <v>158543.17000000001</v>
      </c>
      <c r="R4" s="15">
        <v>2393235.87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4"/>
      <c r="G5" s="12">
        <v>0</v>
      </c>
      <c r="H5" s="12">
        <v>0</v>
      </c>
      <c r="I5" s="24"/>
      <c r="L5" s="12">
        <v>0</v>
      </c>
      <c r="M5" s="12">
        <v>0</v>
      </c>
      <c r="N5" s="24"/>
      <c r="Q5" s="12">
        <v>0</v>
      </c>
      <c r="R5" s="12">
        <v>0</v>
      </c>
      <c r="S5" s="24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LZBhZDoNLOZdLdX4YKkp5uhnur3Bh8feHmVhlZkFv/mUbfJQEepdXlAop2wI3WF3gJ11ABvY81bZUsq3XL67RA==" saltValue="Pgyrc+TxuvISFSndjnh/9g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11" priority="43" operator="notEqual">
      <formula>C4</formula>
    </cfRule>
  </conditionalFormatting>
  <conditionalFormatting sqref="B5">
    <cfRule type="cellIs" dxfId="10" priority="28" operator="notEqual">
      <formula>0</formula>
    </cfRule>
  </conditionalFormatting>
  <conditionalFormatting sqref="L5">
    <cfRule type="cellIs" dxfId="9" priority="21" operator="notEqual">
      <formula>0</formula>
    </cfRule>
  </conditionalFormatting>
  <conditionalFormatting sqref="C5">
    <cfRule type="cellIs" dxfId="8" priority="24" operator="notEqual">
      <formula>0</formula>
    </cfRule>
  </conditionalFormatting>
  <conditionalFormatting sqref="Q5">
    <cfRule type="cellIs" dxfId="7" priority="19" operator="notEqual">
      <formula>0</formula>
    </cfRule>
  </conditionalFormatting>
  <conditionalFormatting sqref="G5">
    <cfRule type="cellIs" dxfId="6" priority="8" operator="notEqual">
      <formula>0</formula>
    </cfRule>
  </conditionalFormatting>
  <conditionalFormatting sqref="H5">
    <cfRule type="cellIs" dxfId="5" priority="4" operator="notEqual">
      <formula>0</formula>
    </cfRule>
  </conditionalFormatting>
  <conditionalFormatting sqref="M5">
    <cfRule type="cellIs" dxfId="4" priority="3" operator="notEqual">
      <formula>0</formula>
    </cfRule>
  </conditionalFormatting>
  <conditionalFormatting sqref="R5">
    <cfRule type="cellIs" dxfId="3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53FB-286B-490D-B4DF-2CB2B5644BDE}">
  <dimension ref="A1:A13"/>
  <sheetViews>
    <sheetView workbookViewId="0">
      <selection activeCell="C21" sqref="C21"/>
    </sheetView>
  </sheetViews>
  <sheetFormatPr defaultRowHeight="12.75" x14ac:dyDescent="0.2"/>
  <cols>
    <col min="1" max="1" width="10.5703125" customWidth="1"/>
  </cols>
  <sheetData>
    <row r="1" spans="1:1" x14ac:dyDescent="0.2">
      <c r="A1" s="23" t="s">
        <v>25</v>
      </c>
    </row>
    <row r="2" spans="1:1" x14ac:dyDescent="0.2">
      <c r="A2" s="23" t="s">
        <v>24</v>
      </c>
    </row>
    <row r="3" spans="1:1" x14ac:dyDescent="0.2">
      <c r="A3" s="23" t="str">
        <f>LEFT(A2,4)&amp;"-02"</f>
        <v>2022-02</v>
      </c>
    </row>
    <row r="4" spans="1:1" x14ac:dyDescent="0.2">
      <c r="A4" s="23" t="str">
        <f>LEFT(A3,4)&amp;"-03"</f>
        <v>2022-03</v>
      </c>
    </row>
    <row r="5" spans="1:1" x14ac:dyDescent="0.2">
      <c r="A5" s="23" t="str">
        <f>LEFT(A4,4)&amp;"-04"</f>
        <v>2022-04</v>
      </c>
    </row>
    <row r="6" spans="1:1" x14ac:dyDescent="0.2">
      <c r="A6" s="23" t="str">
        <f>LEFT(A5,4)&amp;"-05"</f>
        <v>2022-05</v>
      </c>
    </row>
    <row r="7" spans="1:1" x14ac:dyDescent="0.2">
      <c r="A7" s="23" t="str">
        <f>LEFT(A6,4)&amp;"-06"</f>
        <v>2022-06</v>
      </c>
    </row>
    <row r="8" spans="1:1" x14ac:dyDescent="0.2">
      <c r="A8" s="23" t="str">
        <f>LEFT(A7,4)&amp;"-07"</f>
        <v>2022-07</v>
      </c>
    </row>
    <row r="9" spans="1:1" x14ac:dyDescent="0.2">
      <c r="A9" s="23" t="str">
        <f>LEFT(A8,4)&amp;"-08"</f>
        <v>2022-08</v>
      </c>
    </row>
    <row r="10" spans="1:1" x14ac:dyDescent="0.2">
      <c r="A10" s="23" t="str">
        <f>LEFT(A9,4)&amp;"-09"</f>
        <v>2022-09</v>
      </c>
    </row>
    <row r="11" spans="1:1" x14ac:dyDescent="0.2">
      <c r="A11" s="23" t="str">
        <f>LEFT(A10,4)&amp;"-10"</f>
        <v>2022-10</v>
      </c>
    </row>
    <row r="12" spans="1:1" x14ac:dyDescent="0.2">
      <c r="A12" s="23" t="str">
        <f>LEFT(A11,4)&amp;"-11"</f>
        <v>2022-11</v>
      </c>
    </row>
    <row r="13" spans="1:1" x14ac:dyDescent="0.2">
      <c r="A13" s="23" t="str">
        <f>LEFT(A12,4)&amp;"-12"</f>
        <v>2022-12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9E0B83-A6C1-48E8-93D1-B8A937014BC8}"/>
</file>

<file path=customXml/itemProps2.xml><?xml version="1.0" encoding="utf-8"?>
<ds:datastoreItem xmlns:ds="http://schemas.openxmlformats.org/officeDocument/2006/customXml" ds:itemID="{7F3EC101-F25C-4F15-96F1-C92C8BAE2219}"/>
</file>

<file path=customXml/itemProps3.xml><?xml version="1.0" encoding="utf-8"?>
<ds:datastoreItem xmlns:ds="http://schemas.openxmlformats.org/officeDocument/2006/customXml" ds:itemID="{1C353A1B-BD36-4690-9F53-849DE58FA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Amount</vt:lpstr>
      <vt:lpstr>ACO Pmt Recon</vt:lpstr>
      <vt:lpstr>Reference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2022-11-14T22:42:35Z</cp:lastPrinted>
  <dcterms:created xsi:type="dcterms:W3CDTF">2017-03-22T18:47:52Z</dcterms:created>
  <dcterms:modified xsi:type="dcterms:W3CDTF">2022-11-14T22:42:37Z</dcterms:modified>
</cp:coreProperties>
</file>