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1-05\"/>
    </mc:Choice>
  </mc:AlternateContent>
  <xr:revisionPtr revIDLastSave="0" documentId="13_ncr:1_{FE87C3F2-DD03-41F2-A838-F0E866603BBA}" xr6:coauthVersionLast="36" xr6:coauthVersionMax="36" xr10:uidLastSave="{00000000-0000-0000-0000-000000000000}"/>
  <bookViews>
    <workbookView xWindow="0" yWindow="0" windowWidth="11448" windowHeight="6636" tabRatio="758" activeTab="1" xr2:uid="{00000000-000D-0000-FFFF-FFFF00000000}"/>
  </bookViews>
  <sheets>
    <sheet name="Instructions" sheetId="18" r:id="rId1"/>
    <sheet name="Amount" sheetId="2" r:id="rId2"/>
    <sheet name="ACO Pmt Recon" sheetId="12" r:id="rId3"/>
  </sheets>
  <externalReferences>
    <externalReference r:id="rId4"/>
  </externalReferences>
  <definedNames>
    <definedName name="_xlnm.Print_Area" localSheetId="2">'ACO Pmt Recon'!$A$1:$U$4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s="1"/>
  <c r="E4" i="2" l="1"/>
  <c r="E6" i="2" s="1"/>
  <c r="F4" i="2"/>
  <c r="F6" i="2" s="1"/>
  <c r="G4" i="2"/>
  <c r="G6" i="2" s="1"/>
  <c r="C4" i="2"/>
  <c r="C6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ellis;DBQ=EXADW;DBA=W;APA=T;EXC=F;FEN=T;QTO=T;FRC=10;FDL=10;LOB=T;RST=T;BTD=F;BNF=F;BAM=IfAllSuccessful;NUM=NLS;DPM=F;MTS=T;MDI=F;CSR=F;FWC=F;FBS=64000;TLO=O;MLD=0;ODA=F;STE=F;TSZ=8192;AST=FLOAT;" command="with Dates as (SELECT /*+ materialize */ DATE '2019-07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= '13'_x0009_--for INST: Outpatient_x000d__x000a__x0009_and E.ReplacedInd = 'Y'_x000d__x000a__x0009_and E.StatusCode NOT IN ('VD', 'AN', 'AW', 'RJ', 'ER') --excluding voided and rejected records_x000d__x000a__x0009_and EB.TrnsDate &gt;= myStartDate_x000d__x000a_) --end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= '13'_x0009_--for INST: Outpatient_x000d__x000a__x0009_and E.OtherTCN &gt; '0'_x000d__x000a__x0009_and E.StatusCode NOT IN ('VD', 'AN', 'AW', 'RJ', 'ER') --excluding voided and rejected records_x000d__x000a__x0009_and EB.TrnsDate &gt;= myStartDate_x000d__x000a_)-- end vwReplacements_x000d__x000a_,vwEncounters as (_x000d__x000a_SELECT /*+ materialize */_x000d__x000a__x0009_vwEncDetail.EnctrTCN_x000d__x000a__x0009_,CASE_x0009_--Plans report Pioneer Valley ID instead of Jordan Valley ID, which is used by FFS.  This case statement takes Pioneer Valley Encounter IDs and sets them as Jordan Valley._x000d__x000a__x0009__x0009_WHEN EP.MedicaidID IN ('820588653002','621795216007','820588653000') THEN '820588653001'_x000d__x000a__x0009__x0009_ELSE EP.MedicaidID_x000d__x000a__x0009_End as MedicaidID_x000d__x000a__x0009_,vwEncDetail.ProviderId_x000d__x000a__x0009_,vwEncDetail.BeginDOS_x000d__x000a__x0009_,vwEncDetail.EndDOS_x000d__x000a__x0009_,vwEncDetail.TrnsDate_x000d__x000a__x0009_,TRIM (HLA.ProviderName) AS ProvName_x000d__x000a__x0009_,SUM(vwEncDetail.NetDays) AS NetDays_x000d__x000a__x0009_,SUM(vwEncDetail.MCOPaidAmt) AS MCOPaid_x000d__x000a__x0009_,SUM(vwEncDetail.TotPaid) AS TotalPaid_x000d__x000a__x0009__x0009__x000d__x000a_FROM _x000d__x000a__x0009_(--begin vwEncDetail_x000d__x000a__x0009_SELECT _x000d__x000a__x0009__x0009_E.EnctrTCN_x000d__x000a__x0009__x0009_,EB.ProviderID_x000d__x000a__x0009__x0009_,E.BeginDOS_x000d__x000a__x0009__x0009_,E.EndDOS_x000d__x000a__x0009__x0009_,EB.TrnsDate_x000d__x000a__x0009__x0009_,E.MCOPaidFlag_x000d__x000a__x0009__x0009_,E.ClientId_x000d__x000a__x0009__x0009_,COALESCE(R.DayDiff, CAST((EndDOS - BeginDOS) AS INT)) as NetDays_x000d__x000a__x0009__x0009_,E.MCOPaidAmt_x000d__x000a__x0009__x0009_,E.MCOPaidAmt + E.TotalTPL as TotPaid_x000d__x000a__x0009_FROM hcfprodviews.EncountersV E_x000d__x000a__x0009_INNER JOIN hcfprodviews.EnctrBatchesV EB_x000d__x000a__x0009__x0009_ON E.BatchId = EB.BatchID _x000d__x000a__x0009_LEFT OUTER JOIN vwReplacements R_x000d__x000a__x0009__x0009_on E.EnctrTCN = R.EnctrTCN_x000d__x000a__x0009_CROSS JOIN Dates_x000d__x000a__x0009_WHERE 1=1_x000d__x000a__x0009__x0009_and E.POSLCD = '13'_x0009_--for INST: Outpatient_x000d__x000a__x0009__x0009_--and E.ReplacedInd = 'N'_x000d__x000a__x0009__x0009_and E.TypeCd ='INST'_x000d__x000a__x0009__x0009_and E.StatusCode NOT IN ('VD', 'AN', 'AW', 'RJ', 'ER') --excluding voided and rejected records_x000d__x000a__x0009__x0009_and EB.TrnsDate &gt;= myStartDate_x000d__x000a__x0009__x0009_and (E.MCOPaidAmt + E.TotalTPL) &lt;&gt; 0_x000d__x000a__x0009_) vwEncDetail _x000d__x000a__x0009_--end vwEncDetail_x000d__x000a__x000d__x000a_INNER JOIN hcfprodviews.EnctrProvIntV EPI_x000d__x000a__x0009_ON vwEncDetail.EnctrTCN = EPI.EnctrTCN_x000d__x000a__x0009_AND vwEncDetail.MCOPaidFlag = EPI.MCOPaidFlag_x000d__x000a__x0009__x0009__x000d__x000a_INNER JOIN hcfprodviews.EnctrProvidersV EP_x000d__x000a__x0009_ON EPI.EnctrProvID = EP.EnctrProvId_x000d__x000a__x0009_AND EPI.MCOPaidFlag = EP.MCOPaidFlag_x000d__x000a__x000d__x000a_INNER JOIN HCFSharedTables.HospitalList_Assessment HLA_x000d__x000a__x0009_ON EP.MedicaidID = HLA.ProviderID_x000d__x000a__x000d__x000a_WHERE 1=1_x000d__x000a__x0009_and HLA.UPLGroup = 'State'_x000d__x000a__x000d__x000a_GROUP BY_x000d__x000a__x0009_vwEncDetail.EnctrTCN_x000d__x000a__x0009_,EP.MedicaidID_x000d__x000a__x0009_,vwEncDetail.ProviderId_x000d__x000a__x0009_,vwEncDetail.BeginDOS_x000d__x000a__x0009_,vwEncDetail.EndDOS_x000d__x000a__x0009_,vwEncDetail.TrnsDate_x000d__x000a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TO_CHAR(ADD_MONTHS(vwEncounters.TrnsDate, 6), 'YYYY-Q') AS SFYSubmissionQtr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TO_CHAR(ADD_MONTHS(vwEncounters.TrnsDate, 6), 'YYYY-Q') 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<sst xmlns="http://schemas.openxmlformats.org/spreadsheetml/2006/main" count="56" uniqueCount="36">
  <si>
    <t>Grand Total</t>
  </si>
  <si>
    <t>Healthy U</t>
  </si>
  <si>
    <t>Molina</t>
  </si>
  <si>
    <t>Health Choice Utah</t>
  </si>
  <si>
    <t>Select Health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</si>
  <si>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</si>
  <si>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</si>
  <si>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</si>
  <si>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</si>
  <si>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</si>
  <si>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</si>
  <si>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</si>
  <si>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</si>
  <si>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</si>
  <si>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</si>
  <si>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</si>
  <si>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</si>
  <si>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</si>
  <si>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</si>
  <si>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</si>
  <si>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StateOPUPL</t>
  </si>
  <si>
    <t>Total</t>
  </si>
  <si>
    <t>Pay each hospital the amount shown on the ACO Pmt Recon tab for the columns (C, H, M, or R)</t>
  </si>
  <si>
    <t>Hospital Directed Payment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</si>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</sst>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quotePrefix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7" t="s">
        <v>14</v>
      </c>
      <c r="B1" s="5"/>
    </row>
    <row r="2" spans="1:2" x14ac:dyDescent="0.25">
      <c r="A2" s="7"/>
      <c r="B2" s="5"/>
    </row>
    <row r="3" spans="1:2" x14ac:dyDescent="0.25">
      <c r="A3" s="7"/>
      <c r="B3" s="5"/>
    </row>
    <row r="4" spans="1:2" x14ac:dyDescent="0.25">
      <c r="A4" s="6">
        <v>1</v>
      </c>
      <c r="B4" s="5" t="s">
        <v>13</v>
      </c>
    </row>
    <row r="5" spans="1:2" x14ac:dyDescent="0.25">
      <c r="A5" s="6">
        <v>2</v>
      </c>
      <c r="B5" s="5" t="s">
        <v>22</v>
      </c>
    </row>
    <row r="6" spans="1:2" x14ac:dyDescent="0.25">
      <c r="A6" s="6">
        <v>3</v>
      </c>
      <c r="B6" s="5" t="s">
        <v>15</v>
      </c>
    </row>
    <row r="7" spans="1:2" x14ac:dyDescent="0.25">
      <c r="A7" s="6">
        <v>4</v>
      </c>
      <c r="B7" s="5" t="s">
        <v>16</v>
      </c>
    </row>
    <row r="8" spans="1:2" x14ac:dyDescent="0.25">
      <c r="A8" s="6">
        <v>5</v>
      </c>
      <c r="B8" s="5" t="s">
        <v>17</v>
      </c>
    </row>
    <row r="9" spans="1:2" ht="26.4" x14ac:dyDescent="0.25">
      <c r="A9" s="6">
        <v>6</v>
      </c>
      <c r="B9" s="5" t="s">
        <v>12</v>
      </c>
    </row>
    <row r="10" spans="1:2" ht="26.4" x14ac:dyDescent="0.25">
      <c r="A10" s="6">
        <v>7</v>
      </c>
      <c r="B10" s="5" t="s">
        <v>18</v>
      </c>
    </row>
    <row r="50" spans="2:2" x14ac:dyDescent="0.25">
      <c r="B50" s="22" t="s">
        <v>24</v>
      </c>
    </row>
    <row r="51" spans="2:2" x14ac:dyDescent="0.25">
      <c r="B51" s="22" t="s">
        <v>25</v>
      </c>
    </row>
    <row r="52" spans="2:2" x14ac:dyDescent="0.25">
      <c r="B52" s="22" t="s">
        <v>26</v>
      </c>
    </row>
    <row r="53" spans="2:2" x14ac:dyDescent="0.25">
      <c r="B53" s="22" t="s">
        <v>27</v>
      </c>
    </row>
    <row r="54" spans="2:2" x14ac:dyDescent="0.25">
      <c r="B54" s="22" t="s">
        <v>28</v>
      </c>
    </row>
    <row r="55" spans="2:2" x14ac:dyDescent="0.25">
      <c r="B55" s="22" t="s">
        <v>29</v>
      </c>
    </row>
    <row r="56" spans="2:2" x14ac:dyDescent="0.25">
      <c r="B56" s="22" t="s">
        <v>30</v>
      </c>
    </row>
    <row r="57" spans="2:2" x14ac:dyDescent="0.25">
      <c r="B57" s="22" t="s">
        <v>31</v>
      </c>
    </row>
    <row r="58" spans="2:2" x14ac:dyDescent="0.25">
      <c r="B58" s="22" t="s">
        <v>32</v>
      </c>
    </row>
    <row r="59" spans="2:2" x14ac:dyDescent="0.25">
      <c r="B59" s="22" t="s">
        <v>33</v>
      </c>
    </row>
    <row r="60" spans="2:2" x14ac:dyDescent="0.25">
      <c r="B60" s="22" t="s">
        <v>34</v>
      </c>
    </row>
    <row r="61" spans="2:2" x14ac:dyDescent="0.25">
      <c r="B61" s="22" t="s">
        <v>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7"/>
  <sheetViews>
    <sheetView showGridLines="0" tabSelected="1" zoomScaleNormal="100" workbookViewId="0">
      <pane ySplit="7" topLeftCell="A8" activePane="bottomLeft" state="frozen"/>
      <selection pane="bottomLeft" activeCell="B7" sqref="B7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2:7" x14ac:dyDescent="0.25"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5">
      <c r="B2" t="s">
        <v>20</v>
      </c>
      <c r="C2" s="1">
        <v>520493.64745856926</v>
      </c>
      <c r="D2" s="1">
        <v>1590216.556151537</v>
      </c>
      <c r="E2" s="1">
        <v>1199517.7330502851</v>
      </c>
      <c r="F2" s="1">
        <v>2620727.2857144913</v>
      </c>
      <c r="G2" s="1">
        <v>5930955.2223748825</v>
      </c>
    </row>
    <row r="4" spans="2:7" x14ac:dyDescent="0.25">
      <c r="B4" t="s">
        <v>21</v>
      </c>
      <c r="C4" s="2">
        <f>SUM(C2:C3)</f>
        <v>520493.64745856926</v>
      </c>
      <c r="D4" s="2">
        <f>SUM(D2:D3)</f>
        <v>1590216.556151537</v>
      </c>
      <c r="E4" s="2">
        <f t="shared" ref="E4:G4" si="0">SUM(E2:E3)</f>
        <v>1199517.7330502851</v>
      </c>
      <c r="F4" s="2">
        <f t="shared" si="0"/>
        <v>2620727.2857144913</v>
      </c>
      <c r="G4" s="2">
        <f t="shared" si="0"/>
        <v>5930955.2223748825</v>
      </c>
    </row>
    <row r="5" spans="2:7" x14ac:dyDescent="0.25">
      <c r="C5" s="20"/>
      <c r="D5" s="20"/>
      <c r="E5" s="20"/>
      <c r="F5" s="20"/>
      <c r="G5" s="21"/>
    </row>
    <row r="6" spans="2:7" x14ac:dyDescent="0.25">
      <c r="B6" s="4" t="s">
        <v>23</v>
      </c>
      <c r="C6" s="2">
        <f>C4</f>
        <v>520493.64745856926</v>
      </c>
      <c r="D6" s="2">
        <f t="shared" ref="D6:G6" si="1">D4</f>
        <v>1590216.556151537</v>
      </c>
      <c r="E6" s="2">
        <f t="shared" si="1"/>
        <v>1199517.7330502851</v>
      </c>
      <c r="F6" s="2">
        <f t="shared" si="1"/>
        <v>2620727.2857144913</v>
      </c>
      <c r="G6" s="2">
        <f t="shared" si="1"/>
        <v>5930955.2223748825</v>
      </c>
    </row>
    <row r="7" spans="2:7" x14ac:dyDescent="0.25">
      <c r="D7" s="3"/>
    </row>
  </sheetData>
  <conditionalFormatting sqref="D7">
    <cfRule type="cellIs" dxfId="10" priority="2" operator="notEqual">
      <formula>0</formula>
    </cfRule>
  </conditionalFormatting>
  <pageMargins left="0.7" right="0.7" top="0.75" bottom="0.75" header="0.3" footer="0.3"/>
  <pageSetup scale="69" fitToHeight="0" orientation="portrait" r:id="rId1"/>
  <headerFooter>
    <oddHeader>&amp;CState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29.44140625" style="9" bestFit="1" customWidth="1"/>
    <col min="2" max="2" width="13.5546875" style="9" customWidth="1"/>
    <col min="3" max="6" width="14.33203125" style="9" customWidth="1"/>
    <col min="7" max="7" width="13.5546875" style="9" customWidth="1"/>
    <col min="8" max="11" width="14.33203125" style="9" customWidth="1"/>
    <col min="12" max="12" width="13.5546875" style="9" customWidth="1"/>
    <col min="13" max="16" width="14.33203125" style="9" customWidth="1"/>
    <col min="17" max="17" width="13.5546875" style="9" customWidth="1"/>
    <col min="18" max="21" width="14.33203125" style="9" customWidth="1"/>
    <col min="22" max="16384" width="9.109375" style="9"/>
  </cols>
  <sheetData>
    <row r="1" spans="1:21" x14ac:dyDescent="0.25">
      <c r="A1" s="8" t="s">
        <v>5</v>
      </c>
      <c r="B1" s="8"/>
    </row>
    <row r="2" spans="1:21" x14ac:dyDescent="0.25">
      <c r="A2" s="9" t="s">
        <v>28</v>
      </c>
      <c r="B2" s="23" t="s">
        <v>3</v>
      </c>
      <c r="C2" s="23"/>
      <c r="D2" s="23"/>
      <c r="E2" s="23"/>
      <c r="F2" s="23"/>
      <c r="G2" s="24" t="s">
        <v>1</v>
      </c>
      <c r="H2" s="25"/>
      <c r="I2" s="25"/>
      <c r="J2" s="25"/>
      <c r="K2" s="26"/>
      <c r="L2" s="24" t="s">
        <v>2</v>
      </c>
      <c r="M2" s="25"/>
      <c r="N2" s="25"/>
      <c r="O2" s="25"/>
      <c r="P2" s="26"/>
      <c r="Q2" s="24" t="s">
        <v>4</v>
      </c>
      <c r="R2" s="25"/>
      <c r="S2" s="25"/>
      <c r="T2" s="25"/>
      <c r="U2" s="26"/>
    </row>
    <row r="3" spans="1:21" ht="26.4" x14ac:dyDescent="0.25">
      <c r="A3" s="10" t="s">
        <v>10</v>
      </c>
      <c r="B3" s="11" t="s">
        <v>11</v>
      </c>
      <c r="C3" s="11" t="s">
        <v>6</v>
      </c>
      <c r="D3" s="11" t="s">
        <v>8</v>
      </c>
      <c r="E3" s="11" t="s">
        <v>7</v>
      </c>
      <c r="F3" s="11" t="s">
        <v>9</v>
      </c>
      <c r="G3" s="11" t="s">
        <v>11</v>
      </c>
      <c r="H3" s="11" t="s">
        <v>6</v>
      </c>
      <c r="I3" s="11" t="s">
        <v>8</v>
      </c>
      <c r="J3" s="11" t="s">
        <v>7</v>
      </c>
      <c r="K3" s="11" t="s">
        <v>9</v>
      </c>
      <c r="L3" s="11" t="s">
        <v>11</v>
      </c>
      <c r="M3" s="11" t="s">
        <v>6</v>
      </c>
      <c r="N3" s="11" t="s">
        <v>8</v>
      </c>
      <c r="O3" s="11" t="s">
        <v>7</v>
      </c>
      <c r="P3" s="11" t="s">
        <v>9</v>
      </c>
      <c r="Q3" s="11" t="s">
        <v>11</v>
      </c>
      <c r="R3" s="11" t="s">
        <v>6</v>
      </c>
      <c r="S3" s="11" t="s">
        <v>8</v>
      </c>
      <c r="T3" s="11" t="s">
        <v>7</v>
      </c>
      <c r="U3" s="11" t="s">
        <v>9</v>
      </c>
    </row>
    <row r="4" spans="1:21" x14ac:dyDescent="0.25">
      <c r="A4" s="12" t="s">
        <v>19</v>
      </c>
      <c r="B4" s="15">
        <v>0</v>
      </c>
      <c r="C4" s="16">
        <v>520493.65</v>
      </c>
      <c r="D4" s="17">
        <v>0</v>
      </c>
      <c r="E4" s="18"/>
      <c r="F4" s="19"/>
      <c r="G4" s="15">
        <v>1809122.15</v>
      </c>
      <c r="H4" s="16">
        <v>1590216.56</v>
      </c>
      <c r="I4" s="17">
        <v>0</v>
      </c>
      <c r="J4" s="18"/>
      <c r="K4" s="19"/>
      <c r="L4" s="15">
        <v>558077.66</v>
      </c>
      <c r="M4" s="16">
        <v>1199517.73</v>
      </c>
      <c r="N4" s="17">
        <v>0</v>
      </c>
      <c r="O4" s="18"/>
      <c r="P4" s="19"/>
      <c r="Q4" s="15">
        <v>207301.14</v>
      </c>
      <c r="R4" s="16">
        <v>2620727.29</v>
      </c>
      <c r="S4" s="17">
        <v>0</v>
      </c>
      <c r="T4" s="18"/>
      <c r="U4" s="19"/>
    </row>
    <row r="5" spans="1:21" x14ac:dyDescent="0.25">
      <c r="B5" s="13">
        <v>0</v>
      </c>
      <c r="C5" s="13">
        <v>0</v>
      </c>
      <c r="D5" s="27"/>
      <c r="G5" s="13">
        <v>0</v>
      </c>
      <c r="H5" s="13">
        <v>0</v>
      </c>
      <c r="I5" s="27"/>
      <c r="L5" s="13">
        <v>0</v>
      </c>
      <c r="M5" s="13">
        <v>0</v>
      </c>
      <c r="N5" s="27"/>
      <c r="Q5" s="13">
        <v>0</v>
      </c>
      <c r="R5" s="13">
        <v>0</v>
      </c>
      <c r="S5" s="27"/>
    </row>
    <row r="6" spans="1:21" x14ac:dyDescent="0.25">
      <c r="C6" s="14"/>
      <c r="L6" s="14"/>
    </row>
    <row r="7" spans="1:21" x14ac:dyDescent="0.25">
      <c r="C7" s="14"/>
    </row>
  </sheetData>
  <sheetProtection algorithmName="SHA-512" hashValue="Z65DI/htfalyXnl71pB0tOIz378Qu/RKb+bQ1tzl3KHYw4Mf0Y4gJUwX8upd12Csg0n6b69xqq7CNc8QecF+uA==" saltValue="X8Zyc0lq4JmpPuphB2zkY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7" right="0.7" top="0.75" bottom="0.75" header="0.3" footer="0.3"/>
  <pageSetup scale="39" fitToHeight="0" orientation="landscape" r:id="rId1"/>
  <headerFooter>
    <oddHeader>&amp;CACO Directed Payments to Hospitals - State OP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0B33DA-57DB-45AE-9639-5A4D24A96D5E}"/>
</file>

<file path=customXml/itemProps2.xml><?xml version="1.0" encoding="utf-8"?>
<ds:datastoreItem xmlns:ds="http://schemas.openxmlformats.org/officeDocument/2006/customXml" ds:itemID="{DF5817B8-BFFE-4C57-89D3-BECBE242C2E4}"/>
</file>

<file path=customXml/itemProps3.xml><?xml version="1.0" encoding="utf-8"?>
<ds:datastoreItem xmlns:ds="http://schemas.openxmlformats.org/officeDocument/2006/customXml" ds:itemID="{80AC53C9-3992-460C-AAAF-3FAE52F783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Amount</vt:lpstr>
      <vt:lpstr>ACO Pmt Recon</vt:lpstr>
      <vt:lpstr>'ACO Pmt Recon'!Print_Area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Scott Ellis</cp:lastModifiedBy>
  <cp:lastPrinted>2021-02-11T16:46:27Z</cp:lastPrinted>
  <dcterms:created xsi:type="dcterms:W3CDTF">2017-03-22T18:47:52Z</dcterms:created>
  <dcterms:modified xsi:type="dcterms:W3CDTF">2021-06-08T21:30:49Z</dcterms:modified>
</cp:coreProperties>
</file>