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8\"/>
    </mc:Choice>
  </mc:AlternateContent>
  <xr:revisionPtr revIDLastSave="0" documentId="13_ncr:1_{A70A1CE1-4DAD-4993-BDBE-1683273DE846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Claim Paid Amt" sheetId="14" r:id="rId3"/>
    <sheet name="ACO Pmt Recon" sheetId="20" r:id="rId4"/>
    <sheet name="Hospital SQL" sheetId="3" r:id="rId5"/>
    <sheet name="ACO SQL" sheetId="6" r:id="rId6"/>
    <sheet name="DataUpload" sheetId="19" r:id="rId7"/>
  </sheets>
  <externalReferences>
    <externalReference r:id="rId8"/>
    <externalReference r:id="rId9"/>
    <externalReference r:id="rId10"/>
  </externalReferences>
  <calcPr calcId="191029"/>
  <pivotCaches>
    <pivotCache cacheId="2" r:id="rId11"/>
    <pivotCache cacheId="3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20" l="1"/>
  <c r="K5" i="20"/>
  <c r="F5" i="20"/>
  <c r="A2" i="20" l="1"/>
  <c r="Q4" i="20"/>
  <c r="Q5" i="20" s="1"/>
  <c r="L4" i="20"/>
  <c r="L5" i="20" s="1"/>
  <c r="G4" i="20"/>
  <c r="G5" i="20" s="1"/>
  <c r="B4" i="20"/>
  <c r="B5" i="20" s="1"/>
  <c r="A5" i="20" l="1"/>
  <c r="F9" i="2"/>
  <c r="F11" i="2" s="1"/>
  <c r="R4" i="20" s="1"/>
  <c r="R5" i="20" s="1"/>
  <c r="B51" i="18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E4" i="19" l="1"/>
  <c r="C9" i="2"/>
  <c r="D9" i="2" l="1"/>
  <c r="D11" i="2" s="1"/>
  <c r="H4" i="20" s="1"/>
  <c r="E2" i="19" l="1"/>
  <c r="H5" i="20"/>
  <c r="C2" i="19"/>
  <c r="C3" i="19" s="1"/>
  <c r="C4" i="19" s="1"/>
  <c r="D1" i="19"/>
  <c r="D2" i="19" s="1"/>
  <c r="D3" i="19" s="1"/>
  <c r="D4" i="19" s="1"/>
  <c r="B4" i="19"/>
  <c r="B3" i="19"/>
  <c r="B2" i="19"/>
  <c r="B1" i="19"/>
  <c r="E9" i="2" l="1"/>
  <c r="E11" i="2" s="1"/>
  <c r="G9" i="2"/>
  <c r="G11" i="2" s="1"/>
  <c r="C11" i="2"/>
  <c r="C4" i="20" s="1"/>
  <c r="D2" i="2"/>
  <c r="E1" i="19" l="1"/>
  <c r="C5" i="20"/>
  <c r="M4" i="20"/>
  <c r="E3" i="19" l="1"/>
  <c r="M5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<sst xmlns="http://schemas.openxmlformats.org/spreadsheetml/2006/main" count="89" uniqueCount="49">
  <si>
    <t>Grand Total</t>
  </si>
  <si>
    <t>Sum of CalcDays</t>
  </si>
  <si>
    <t>Row Labels</t>
  </si>
  <si>
    <t>Column Labels</t>
  </si>
  <si>
    <t>Healthy U</t>
  </si>
  <si>
    <t>Molina</t>
  </si>
  <si>
    <t>Health Choice Utah</t>
  </si>
  <si>
    <t>Select Health</t>
  </si>
  <si>
    <t>(All)</t>
  </si>
  <si>
    <t>Per Hospital Day Directed Payment</t>
  </si>
  <si>
    <t>Sum of TotalPaid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</si>
  <si>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</si>
  <si>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</si>
  <si>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</si>
  <si>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</si>
  <si>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</si>
  <si>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</si>
  <si>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</si>
  <si>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Sum of StateIPUPL</t>
  </si>
  <si>
    <t>Total</t>
  </si>
  <si>
    <t>PLANNAME</t>
  </si>
  <si>
    <t>PROVNAME</t>
  </si>
  <si>
    <t>SUBMISSIONDATE</t>
  </si>
  <si>
    <t>ENDDOSYYYYMM</t>
  </si>
  <si>
    <t>ACONAME</t>
  </si>
  <si>
    <t>PAIDENDCYMNTH</t>
  </si>
  <si>
    <t>SERVICEENDCYMNTH</t>
  </si>
  <si>
    <t>Pay each hospital the amount shown on the ACO Pmt Recon tab for the columns (C, H, M, or R)</t>
  </si>
  <si>
    <t>453998724000</t>
  </si>
  <si>
    <t>HEALTH CHOICE UTAH INC</t>
  </si>
  <si>
    <t>129991113009</t>
  </si>
  <si>
    <t>HEALTHY U HEALTH PLAN</t>
  </si>
  <si>
    <t>330617992001</t>
  </si>
  <si>
    <t>MOLINA</t>
  </si>
  <si>
    <t>870419884000</t>
  </si>
  <si>
    <t>SELECT HLTH COMMUNITY-HMO</t>
  </si>
  <si>
    <t>876000525088</t>
  </si>
  <si>
    <t>University of Utah Hosp - IP</t>
  </si>
  <si>
    <t>UNIVERSITY OF UTAH HOSP</t>
  </si>
  <si>
    <t>2022-01</t>
  </si>
  <si>
    <t>ACO Directed Payments to Hospitals</t>
  </si>
  <si>
    <t>Hospital</t>
  </si>
  <si>
    <t>Claim Paid Amount</t>
  </si>
  <si>
    <t>Directed Payment</t>
  </si>
  <si>
    <t>Payment Amount</t>
  </si>
  <si>
    <t>Paid Date</t>
  </si>
  <si>
    <t>Claim ID / Check Number</t>
  </si>
  <si>
    <t>University of Utah Hosp</t>
  </si>
  <si>
    <t>2022-08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</si>
</sst>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sz val="10"/>
      <color rgb="FF000000"/>
      <name val="Arial"/>
      <family val="2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2" borderId="1" applyNumberFormat="0" applyAlignment="0" applyProtection="0"/>
  </cellStyleXfs>
  <cellXfs count="3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 applyProtection="1">
      <alignment horizontal="right"/>
      <protection hidden="1"/>
    </xf>
    <xf numFmtId="0" fontId="3" fillId="2" borderId="1" xfId="2"/>
    <xf numFmtId="49" fontId="0" fillId="0" borderId="0" xfId="0" applyNumberFormat="1"/>
    <xf numFmtId="0" fontId="0" fillId="0" borderId="0" xfId="0" quotePrefix="1"/>
    <xf numFmtId="40" fontId="1" fillId="3" borderId="2" xfId="0" applyNumberFormat="1" applyFont="1" applyFill="1" applyBorder="1"/>
    <xf numFmtId="0" fontId="1" fillId="3" borderId="2" xfId="0" applyFont="1" applyFill="1" applyBorder="1" applyAlignment="1">
      <alignment horizontal="right"/>
    </xf>
    <xf numFmtId="0" fontId="0" fillId="4" borderId="0" xfId="0" quotePrefix="1" applyFill="1"/>
    <xf numFmtId="8" fontId="0" fillId="0" borderId="0" xfId="0" applyNumberFormat="1"/>
    <xf numFmtId="8" fontId="1" fillId="0" borderId="0" xfId="0" applyNumberFormat="1" applyFont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center" wrapText="1"/>
      <protection hidden="1"/>
    </xf>
    <xf numFmtId="164" fontId="0" fillId="0" borderId="4" xfId="0" applyNumberFormat="1" applyBorder="1" applyProtection="1">
      <protection hidden="1"/>
    </xf>
    <xf numFmtId="164" fontId="0" fillId="0" borderId="5" xfId="0" applyNumberFormat="1" applyBorder="1" applyProtection="1">
      <protection hidden="1"/>
    </xf>
    <xf numFmtId="164" fontId="0" fillId="0" borderId="5" xfId="0" applyNumberFormat="1" applyBorder="1" applyProtection="1">
      <protection locked="0" hidden="1"/>
    </xf>
    <xf numFmtId="14" fontId="0" fillId="0" borderId="5" xfId="0" applyNumberFormat="1" applyBorder="1" applyAlignment="1" applyProtection="1">
      <alignment horizontal="center"/>
      <protection locked="0" hidden="1"/>
    </xf>
    <xf numFmtId="0" fontId="0" fillId="0" borderId="6" xfId="0" applyBorder="1" applyProtection="1">
      <protection locked="0" hidden="1"/>
    </xf>
    <xf numFmtId="165" fontId="0" fillId="0" borderId="0" xfId="0" applyNumberFormat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5" fillId="0" borderId="0" xfId="0" applyFont="1"/>
  </cellXfs>
  <cellStyles count="3">
    <cellStyle name="Input" xfId="2" builtinId="20"/>
    <cellStyle name="Normal" xfId="0" builtinId="0"/>
    <cellStyle name="Normal 2" xfId="1" xr:uid="{00000000-0005-0000-0000-000002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alignment horizontal="right" readingOrder="0"/>
    </dxf>
    <dxf>
      <alignment horizontal="righ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numFmt numFmtId="12" formatCode="&quot;$&quot;#,##0.00_);[Red]\(&quot;$&quot;#,##0.00\)"/>
    </dxf>
    <dxf>
      <numFmt numFmtId="8" formatCode="#,##0.00_);[Red]\(#,##0.00\)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b/>
      </font>
    </dxf>
    <dxf>
      <alignment horizontal="center" readingOrder="0"/>
    </dxf>
    <dxf>
      <alignment wrapText="1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2</xdr:row>
          <xdr:rowOff>85725</xdr:rowOff>
        </xdr:from>
        <xdr:to>
          <xdr:col>0</xdr:col>
          <xdr:colOff>1790700</xdr:colOff>
          <xdr:row>4</xdr:row>
          <xdr:rowOff>28575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Values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</xdr:colOff>
      <xdr:row>0</xdr:row>
      <xdr:rowOff>38100</xdr:rowOff>
    </xdr:from>
    <xdr:ext cx="13401676" cy="4866024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2859" y="38100"/>
          <a:ext cx="13401676" cy="4866024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Dates as (SELECT /*+ materialize */ DATE '2018-01-01' myStartDate, Trunc(SysDate) myEndDate FROM Dual)    --end Dates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,vwReplaced as (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E.EnctrTCN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,CAST((E.EndDOS - E.BeginDOS) AS INT) as OldDays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hcfprodviews.EncountersV 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INNER JOIN hcfprodviews.EnctrBatchesV EB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ON E.BatchId = EB.BatchID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CROSS JOIN Dates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E.TypeCd ='INST'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E.POSLCD IN ('11', '12')	--for INST: Inpatient, Medicaid Part 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E.ReplacedInd = 'Y'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E.StatusCode NOT IN ('VD', 'AN', 'AW', 'RJ', 'ER') --excluding voided and rejected records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EB.Creation_Date &gt;= myStartDate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--end vwReplaced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--select * from vwReplaced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,vwReplacements as (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E.EnctrTCN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,E.OtherTCN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,CAST((E.EndDOS - E.BeginDOS) AS INT) as NewDays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,R.OldDays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,CAST((E.EndDOS - E.BeginDOS) AS INT) - R.OldDays as DayDiff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hcfprodviews.EncountersV 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INNER JOIN hcfprodviews.EnctrBatchesV EB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ON E.BatchId = EB.BatchID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INNER JOIN vwReplaced R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on E.OtherTCN = R.EnctrTCN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CROSS JOIN Dates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E.TypeCd ='INST'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E.POSLCD IN ('11', '12')	--for INST: Inpatient, Medicaid Part 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E.OtherTCN &gt; '0'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E.StatusCode NOT IN ('VD', 'AN', 'AW', 'RJ', 'ER') --excluding voided and rejected records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and EB.Creation_Date &gt;= myStartDate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)-- end vwReplacements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--Select * from vwReplacements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,vwEncounters as (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vwEncDetail.EnctrTCN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,CASE	--Plans report Pioneer Valley ID instead of Jordan Valley ID, which is used by FFS.  This case statement takes Pioneer Valley Encounter IDs and sets them as Jordan Valley.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EP.MedicaidID IN ('820588653002','621795216007','820588653000') THEN '820588653001'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ELSE EP.MedicaidID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End as MedicaidID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,vwEncDetail.BeginDOS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,vwEncDetail.EndDOS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,vwEncDetail.Creation_Date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,'University of Utah Hosp' AS 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,SUM(vwEncDetail.NetDays) AS NetDays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,SUM(vwEncDetail.MCOPaidAmt) AS MCOPaid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,SUM(vwEncDetail.TotPaid) AS TotalPaid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FROM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(--begin vwEncDetail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SELECT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,EB.ProviderID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,E.BeginDOS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,E.EndDOS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,EB.Creation_Date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,E.MCOPaidFlag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,E.ClientId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,COALESCE(R.DayDiff, CAST((EndDOS - BeginDOS) AS INT)) as NetDays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,E.MCOPaidAmt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,E.MCOPaidAmt + E.TotalTPL as TotPaid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FROM hcfprodviews.EncountersV 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INNER JOIN hcfprodviews.EnctrBatchesV EB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ON E.BatchId = EB.BatchID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LEFT OUTER JOIN vwReplacements R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on E.EnctrTCN = R.EnctrTCN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CROSS JOIN Dates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E.POSLCD IN ('11', '12')	--for INST: Inpatient, Medicaid Part B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--and E.ReplacedInd = 'N'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E.TypeCd ='INST'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E.StatusCode NOT IN ('VD', 'AN', 'AW', 'RJ', 'ER') --excluding voided and rejected records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EB.Creation_Date &gt;= myStartDate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 (E.MCOPaidAmt + E.TotalTPL) &lt;&gt; 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) vwEncDetail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--end vwEncDetail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INNER JOIN hcfprodviews.EnctrProvIntV EPI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ON vwEncDetail.EnctrTCN = EPI.EnctrTCN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AND vwEncDetail.MCOPaidFlag = EPI.MCOPaidFlag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INNER JOIN hcfprodviews.EnctrProvidersV EP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ON EPI.EnctrProvID = EP.EnctrProvId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AND EPI.MCOPaidFlag = EP.MCOPaidFlag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and EP.MedicaidID in (Select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PC.ContractID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hcfprodviews.paymentContractsV PC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PC.ProviderID = '876000525000'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and trunc(sysdate) between PC.BeginDate and PC.EndDate)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GROUP BY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vwEncDetail.EnctrTCN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,EP.MedicaidID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,vwEncDetail.BeginDOS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,vwEncDetail.EndDOS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,vwEncDetail.Creation_Date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,'University of Utah Hosp'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--end vwEncounters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vwACO as (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TO_CHAR(ADD_MONTHS(vwEncounters.EndDOS, 6), 'YYYY') AS ServiceEndSFY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,TO_CHAR(vwEncounters.EndDOS, 'YYYY-MM') AS EndDOSYYYYMM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,TO_CHAR(vwEncounters.Creation_Date, 'YYYY-MM') AS SubmissionDate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,vwEncounters.MedicaidID AS 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,vwEncounters.ProvName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,CASE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'453998724000' THEN 'Health Choice Utah'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'129991113009' THEN 'Healthy U'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'330617992001' THEN 'Molina'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'440617992003' THEN 'Molina'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'870419884000' THEN 'Select Health'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ELSE 'Other'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END AS PlanName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,SUM(CASE	--Calculates days for LTAC instead of using total 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vwEncounters.MedicaidID IN ('203800889001','943430659001', '870257692000', '300703582001') THEN (vwEncounters.EndDOS - vwEncounters.BeginDOS)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ELSE vwEncounters.NetDays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End) AS CalcDays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,COUNT(DISTINCT vwEncounters.EnctrTCN) AS Discharges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,SUM(vwEncounters.MCOPaid) AS MCOPaid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,SUM(vwEncounters.TotalPaid) AS TotalPaid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FROM vwEncounters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INNER JOIN hcfprodviews.PaymentContractsV PC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ON vwEncounters.ProviderId = PC.ContractId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WHERE 1=1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and PC.ContractId IN ('453998724000', '129991113009', '330617992001', '440617992003', '870419884000')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GROUP BY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TO_CHAR(ADD_MONTHS(vwEncounters.EndDOS, 6), 'YYYY')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,TO_CHAR(vwEncounters.EndDOS,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,TO_CHAR(vwEncounters.Creation_Date,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,vwEncounters.MedicaidID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,vwEncounters.ProvName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,CASE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'453998724000' THEN 'Health Choice Utah'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'129991113009' THEN 'Healthy U'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'330617992001' THEN 'Molina'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'440617992003' THEN 'Molina'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WHEN PC.ContractId = '870419884000' THEN 'Select Health'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ELSE 'Other'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END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) --end vwACO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TO_CHAR(ADD_MONTHS((sysdate - 30), 6), 'YYYY') AS ServiceEndSFY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,TO_CHAR((sysdate - 30), 'YYYY-MM') AS EndDOSYYYYMM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,TO_CHAR((sysdate - 30), 'YYYY-MM') AS SubmissionDate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,'000000000000' AS 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,'** Temp Data**' as 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,'Health Choice Utah' AS PlanName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CalcDays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Discharges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MCOPaid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TotalPaid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vwACO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by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TO_CHAR(ADD_MONTHS((sysdate - 30), 6), 'YYYY')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,TO_CHAR((sysdate - 30),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,TO_CHAR((sysdate - 30),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,'000000000000'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,'** Temp Data**'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,'Health Choice Utah'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UNION ALL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TO_CHAR(ADD_MONTHS(sysdate - 30, 6), 'YYYY') AS ServiceEndSFY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 AS EndDOSYYYYMM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 AS SubmissionDate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,'000000000000' AS 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,'** Temp Data**' as 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,'Healthy U' AS PlanName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CalcDays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Discharges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MCOPaid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TotalPaid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vwACO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by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TO_CHAR(ADD_MONTHS(sysdate - 30, 6), 'YYYY')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,'000000000000'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,'** Temp Data**'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,'Healthy U'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UNION ALL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TO_CHAR(ADD_MONTHS(sysdate - 30, 6), 'YYYY') AS ServiceEndSFY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 AS EndDOSYYYYMM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 AS SubmissionDate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,'000000000000' AS 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,'** Temp Data**' as 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,'Molina' AS PlanName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CalcDays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Discharges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MCOPaid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TotalPaid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vwACO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by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TO_CHAR(ADD_MONTHS(sysdate - 30, 6), 'YYYY')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,'000000000000'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,'** Temp Data**'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,'Molina'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UNION ALL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/*+ materialize */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TO_CHAR(ADD_MONTHS(sysdate - 30, 6), 'YYYY') AS ServiceEndSFY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 AS EndDOSYYYYMM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 AS SubmissionDate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,'000000000000' AS 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,'** Temp Data**' as 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,'Select Health' AS PlanName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CalcDays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Discharges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MCOPaid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 as TotalPaid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vwACO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by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TO_CHAR(ADD_MONTHS(sysdate - 30, 6), 'YYYY')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,TO_CHAR(sysdate - 30, 'YYYY-MM')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,'000000000000'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,'** Temp Data**'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,'Select Health'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,0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UNION ALL</a:t>
          </a: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vwACO.ServiceEndSFY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,vwACO.EndDOSYYYYMM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,vwACO.SubmissionDate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,vwACO.ProviderID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,vwACO.ProvName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,vwACO.PlanName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,vwACO.CalcDays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,vwACO.Discharges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,vwACO.MCOPaid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,vwACO.TotalPaid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vwACO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26669</xdr:colOff>
      <xdr:row>0</xdr:row>
      <xdr:rowOff>38100</xdr:rowOff>
    </xdr:from>
    <xdr:ext cx="7772401" cy="474245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669" y="38100"/>
          <a:ext cx="7772401" cy="474245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SELECT	</a:t>
          </a:r>
        </a:p>
        <a:p>
          <a:r>
            <a:rPr lang="en-US" sz="1100"/>
            <a:t>	CASE</a:t>
          </a:r>
        </a:p>
        <a:p>
          <a:r>
            <a:rPr lang="en-US" sz="1100"/>
            <a:t>		WHEN Name = 'HEALTH CHOICE UTAH INC' THEN 'Health Choice Utah'</a:t>
          </a:r>
        </a:p>
        <a:p>
          <a:r>
            <a:rPr lang="en-US" sz="1100"/>
            <a:t>		WHEN Name = 'HEALTHY U HEALTH PLAN' THEN 'Healthy U'</a:t>
          </a:r>
        </a:p>
        <a:p>
          <a:r>
            <a:rPr lang="en-US" sz="1100"/>
            <a:t>		WHEN Name = 'MOLINA PLUS' THEN 'Molina'</a:t>
          </a:r>
        </a:p>
        <a:p>
          <a:r>
            <a:rPr lang="en-US" sz="1100"/>
            <a:t>		WHEN Name = 'MOLINA' THEN 'Molina'</a:t>
          </a:r>
        </a:p>
        <a:p>
          <a:r>
            <a:rPr lang="en-US" sz="1100"/>
            <a:t>		WHEN Name = 'SELECT HLTH COMMUNITY-HMO' THEN 'Select Health'</a:t>
          </a:r>
        </a:p>
        <a:p>
          <a:r>
            <a:rPr lang="en-US" sz="1100"/>
            <a:t>		ELSE Name</a:t>
          </a:r>
        </a:p>
        <a:p>
          <a:r>
            <a:rPr lang="en-US" sz="1100"/>
            <a:t>	End as ACOName</a:t>
          </a:r>
        </a:p>
        <a:p>
          <a:r>
            <a:rPr lang="en-US" sz="1100"/>
            <a:t>	,PaidEndCYMnth</a:t>
          </a:r>
        </a:p>
        <a:p>
          <a:r>
            <a:rPr lang="en-US" sz="1100"/>
            <a:t>	,ServiceEndCYMnth</a:t>
          </a:r>
        </a:p>
        <a:p>
          <a:r>
            <a:rPr lang="en-US" sz="1100"/>
            <a:t>	,SUM(StateIPUPL) as StateIPUPL</a:t>
          </a:r>
        </a:p>
        <a:p>
          <a:r>
            <a:rPr lang="en-US" sz="1100"/>
            <a:t>	,SUM(StateOPUPL) as StateOPUPL</a:t>
          </a:r>
        </a:p>
        <a:p>
          <a:r>
            <a:rPr lang="en-US" sz="1100"/>
            <a:t>FROM HCFSHAREDTABLES.ACOMemberMonthsRatesV</a:t>
          </a:r>
        </a:p>
        <a:p>
          <a:r>
            <a:rPr lang="en-US" sz="1100"/>
            <a:t>WHERE 1=1</a:t>
          </a:r>
        </a:p>
        <a:p>
          <a:r>
            <a:rPr lang="en-US" sz="1100"/>
            <a:t>	and PaidEndCYMnth &gt;= '2018-01'</a:t>
          </a:r>
        </a:p>
        <a:p>
          <a:r>
            <a:rPr lang="en-US" sz="1100"/>
            <a:t>GROUP BY</a:t>
          </a:r>
        </a:p>
        <a:p>
          <a:r>
            <a:rPr lang="en-US" sz="1100"/>
            <a:t>	CASE</a:t>
          </a:r>
        </a:p>
        <a:p>
          <a:r>
            <a:rPr lang="en-US" sz="1100"/>
            <a:t>		WHEN Name = 'HEALTH CHOICE UTAH INC' THEN 'Health Choice Utah'</a:t>
          </a:r>
        </a:p>
        <a:p>
          <a:r>
            <a:rPr lang="en-US" sz="1100"/>
            <a:t>		WHEN Name = 'HEALTHY U HEALTH PLAN' THEN 'Healthy U'</a:t>
          </a:r>
        </a:p>
        <a:p>
          <a:r>
            <a:rPr lang="en-US" sz="1100"/>
            <a:t>		WHEN Name = 'MOLINA PLUS' THEN 'Molina'</a:t>
          </a:r>
        </a:p>
        <a:p>
          <a:r>
            <a:rPr lang="en-US" sz="1100"/>
            <a:t>		WHEN Name = 'MOLINA' THEN 'Molina'</a:t>
          </a:r>
        </a:p>
        <a:p>
          <a:r>
            <a:rPr lang="en-US" sz="1100"/>
            <a:t>		WHEN Name = 'SELECT HLTH COMMUNITY-HMO' THEN 'Select Health'</a:t>
          </a:r>
        </a:p>
        <a:p>
          <a:r>
            <a:rPr lang="en-US" sz="1100"/>
            <a:t>		ELSE Name</a:t>
          </a:r>
        </a:p>
        <a:p>
          <a:r>
            <a:rPr lang="en-US" sz="1100"/>
            <a:t>	End</a:t>
          </a:r>
        </a:p>
        <a:p>
          <a:r>
            <a:rPr lang="en-US" sz="1100"/>
            <a:t>	,PaidEndCYMnth</a:t>
          </a:r>
        </a:p>
        <a:p>
          <a:r>
            <a:rPr lang="en-US" sz="1100"/>
            <a:t>	,ServiceEndCYMnth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GMT-2022.09.06-18.00.04/03%20Reimbursement%20Unit/Managed%20Care%20-%20Physical%20Health/ACO/Directed%20Payments/DirPmts%20Macro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ACO%20Directed%20Payments%20STATE%20OP%20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moun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mount"/>
      <sheetName val="Claim Paid Amt"/>
      <sheetName val="ACO Pmt Recon"/>
      <sheetName val="Hospital SQL"/>
      <sheetName val="ACO SQL"/>
      <sheetName val="DataUpload"/>
    </sheetNames>
    <sheetDataSet>
      <sheetData sheetId="0"/>
      <sheetData sheetId="1"/>
      <sheetData sheetId="2">
        <row r="6">
          <cell r="A6" t="str">
            <v>Row Labels</v>
          </cell>
          <cell r="B6" t="str">
            <v>Health Choice Utah</v>
          </cell>
          <cell r="C6" t="str">
            <v>Healthy U</v>
          </cell>
          <cell r="D6" t="str">
            <v>Molina</v>
          </cell>
          <cell r="E6" t="str">
            <v>Select Health</v>
          </cell>
          <cell r="F6" t="str">
            <v>Grand Total</v>
          </cell>
        </row>
        <row r="7">
          <cell r="A7" t="str">
            <v>UNIVERSITY OF UTAH HOSP</v>
          </cell>
          <cell r="B7">
            <v>594646.89</v>
          </cell>
          <cell r="C7">
            <v>3164724.4099999997</v>
          </cell>
          <cell r="D7">
            <v>610768.75999999989</v>
          </cell>
          <cell r="E7">
            <v>109493.99</v>
          </cell>
          <cell r="F7">
            <v>4479634.05</v>
          </cell>
        </row>
        <row r="8">
          <cell r="A8" t="str">
            <v>Grand Total</v>
          </cell>
          <cell r="B8">
            <v>594646.89</v>
          </cell>
          <cell r="C8">
            <v>3164724.4099999997</v>
          </cell>
          <cell r="D8">
            <v>610768.75999999989</v>
          </cell>
          <cell r="E8">
            <v>109493.99</v>
          </cell>
          <cell r="F8">
            <v>4479634.05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unt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thany Cohen" refreshedDate="44826.680012500001" createdVersion="6" refreshedVersion="8" minRefreshableVersion="3" recordCount="3032" xr:uid="{00000000-000A-0000-FFFF-FFFF05000000}">
  <cacheSource type="external" connectionId="1"/>
  <cacheFields count="5">
    <cacheField name="ACONAME" numFmtId="0" sqlType="12">
      <sharedItems count="7">
        <s v="Molina"/>
        <s v="Select Health"/>
        <s v="Health Choice Utah"/>
        <s v="Healthy U"/>
        <s v="HEALTHY U HEALTH PLAN" u="1"/>
        <s v="SELECT HLTH COMMUNITY-HMO" u="1"/>
        <s v="HEALTH CHOICE UTAH INC" u="1"/>
      </sharedItems>
    </cacheField>
    <cacheField name="PAIDENDCYMNTH" numFmtId="0" sqlType="-9">
      <sharedItems count="118">
        <s v="2020-03"/>
        <s v="2020-12"/>
        <s v="2019-03"/>
        <s v="2019-02"/>
        <s v="2021-02"/>
        <s v="2021-08"/>
        <s v="2021-06"/>
        <s v="2021-03"/>
        <s v="2021-05"/>
        <s v="2021-04"/>
        <s v="2020-09"/>
        <s v="2019-12"/>
        <s v="2020-05"/>
        <s v="2020-01"/>
        <s v="2020-11"/>
        <s v="2021-09"/>
        <s v="2022-01"/>
        <s v="2022-02"/>
        <s v="2022-04"/>
        <s v="2020-10"/>
        <s v="2018-09"/>
        <s v="2018-02"/>
        <s v="2018-01"/>
        <s v="2018-06"/>
        <s v="2018-04"/>
        <s v="2018-05"/>
        <s v="2021-12"/>
        <s v="2021-01"/>
        <s v="2019-11"/>
        <s v="2019-08"/>
        <s v="2019-05"/>
        <s v="2019-07"/>
        <s v="2019-10"/>
        <s v="2019-04"/>
        <s v="2021-11"/>
        <s v="2022-07"/>
        <s v="2018-10"/>
        <s v="2018-03"/>
        <s v="2020-04"/>
        <s v="2018-08"/>
        <s v="2021-07"/>
        <s v="2019-09"/>
        <s v="2019-06"/>
        <s v="2019-01"/>
        <s v="2022-08"/>
        <s v="2020-02"/>
        <s v="2021-10"/>
        <s v="2018-11"/>
        <s v="2020-08"/>
        <s v="2020-06"/>
        <s v="2018-07"/>
        <s v="2022-05"/>
        <s v="2018-12"/>
        <s v="2022-06"/>
        <s v="2020-07"/>
        <s v="2022-09"/>
        <s v="2022-03"/>
        <s v="2017-04" u="1"/>
        <s v="2017-05" u="1"/>
        <s v="2017-06" u="1"/>
        <s v="2017-07" u="1"/>
        <s v="2017-08" u="1"/>
        <s v="2017-09" u="1"/>
        <s v="2014-10" u="1"/>
        <s v="2014-11" u="1"/>
        <s v="2014-12" u="1"/>
        <s v="2013-01" u="1"/>
        <s v="2013-02" u="1"/>
        <s v="2013-03" u="1"/>
        <s v="2013-04" u="1"/>
        <s v="2015-10" u="1"/>
        <s v="2013-05" u="1"/>
        <s v="2015-11" u="1"/>
        <s v="2013-06" u="1"/>
        <s v="2015-12" u="1"/>
        <s v="2013-07" u="1"/>
        <s v="2013-08" u="1"/>
        <s v="2013-09" u="1"/>
        <s v="2014-01" u="1"/>
        <s v="2014-02" u="1"/>
        <s v="2014-03" u="1"/>
        <s v="2014-04" u="1"/>
        <s v="2016-10" u="1"/>
        <s v="2014-05" u="1"/>
        <s v="2016-11" u="1"/>
        <s v="2014-06" u="1"/>
        <s v="2016-12" u="1"/>
        <s v="2014-07" u="1"/>
        <s v="2014-08" u="1"/>
        <s v="2014-09" u="1"/>
        <s v="2015-01" u="1"/>
        <s v="2015-02" u="1"/>
        <s v="2015-03" u="1"/>
        <s v="2015-04" u="1"/>
        <s v="2017-10" u="1"/>
        <s v="2015-05" u="1"/>
        <s v="2017-11" u="1"/>
        <s v="2015-06" u="1"/>
        <s v="2017-12" u="1"/>
        <s v="2015-07" u="1"/>
        <s v="2015-08" u="1"/>
        <s v="2015-09" u="1"/>
        <s v="2016-01" u="1"/>
        <s v="2016-02" u="1"/>
        <s v="2016-03" u="1"/>
        <s v="2012-12" u="1"/>
        <s v="2016-04" u="1"/>
        <s v="2016-05" u="1"/>
        <s v="2016-06" u="1"/>
        <s v="2016-07" u="1"/>
        <s v="2016-08" u="1"/>
        <s v="2016-09" u="1"/>
        <s v="2017-01" u="1"/>
        <s v="2013-10" u="1"/>
        <s v="2017-02" u="1"/>
        <s v="2013-11" u="1"/>
        <s v="2017-03" u="1"/>
        <s v="2013-12" u="1"/>
      </sharedItems>
    </cacheField>
    <cacheField name="SERVICEENDCYMNTH" numFmtId="0" sqlType="-9">
      <sharedItems count="93">
        <s v="2019-02"/>
        <s v="2019-06"/>
        <s v="2019-01"/>
        <s v="2019-03"/>
        <s v="2019-09"/>
        <s v="2020-01"/>
        <s v="2020-10"/>
        <s v="2020-07"/>
        <s v="2020-08"/>
        <s v="2020-04"/>
        <s v="2020-12"/>
        <s v="2020-06"/>
        <s v="2021-09"/>
        <s v="2021-07"/>
        <s v="2021-04"/>
        <s v="2021-05"/>
        <s v="2021-03"/>
        <s v="2018-07"/>
        <s v="2018-11"/>
        <s v="2018-05"/>
        <s v="2018-02"/>
        <s v="2018-12"/>
        <s v="2018-01"/>
        <s v="2018-03"/>
        <s v="2020-05"/>
        <s v="2020-11"/>
        <s v="2017-12"/>
        <s v="2022-03"/>
        <s v="2022-04"/>
        <s v="2020-09"/>
        <s v="2020-03"/>
        <s v="2018-08"/>
        <s v="2018-10"/>
        <s v="2018-09"/>
        <s v="2018-04"/>
        <s v="2021-11"/>
        <s v="2019-12"/>
        <s v="2019-08"/>
        <s v="2019-10"/>
        <s v="2019-05"/>
        <s v="2019-07"/>
        <s v="2021-10"/>
        <s v="2022-07"/>
        <s v="2017-11"/>
        <s v="2020-02"/>
        <s v="2021-06"/>
        <s v="2019-11"/>
        <s v="2019-04"/>
        <s v="2022-09"/>
        <s v="2022-02"/>
        <s v="2022-05"/>
        <s v="2021-02"/>
        <s v="2021-01"/>
        <s v="2021-08"/>
        <s v="2022-06"/>
        <s v="2017-09"/>
        <s v="2022-01"/>
        <s v="2018-06"/>
        <s v="2017-01"/>
        <s v="2017-08"/>
        <s v="2022-08"/>
        <s v="2017-10"/>
        <s v="2014-06"/>
        <s v="2021-12"/>
        <s v="2017-04"/>
        <s v="2017-02"/>
        <s v="2016-07"/>
        <s v="2016-08"/>
        <s v="2016-06"/>
        <s v="2016-02"/>
        <s v="2017-03"/>
        <s v="2016-11"/>
        <s v="2017-05"/>
        <s v="2017-06"/>
        <s v="2015-07"/>
        <s v="2016-12"/>
        <s v="2016-01"/>
        <s v="2015-08"/>
        <s v="2017-07"/>
        <s v="2016-10"/>
        <s v="2015-10"/>
        <s v="2015-09"/>
        <s v="2016-09"/>
        <s v="2015-11"/>
        <s v="2014-04"/>
        <s v="2016-04"/>
        <s v="2014-02"/>
        <s v="2016-03"/>
        <s v="2016-05"/>
        <s v="2014-07"/>
        <s v="2014-03"/>
        <s v="2015-12"/>
        <s v="2014-05"/>
      </sharedItems>
    </cacheField>
    <cacheField name="STATEIPUPL" numFmtId="0" sqlType="6">
      <sharedItems containsSemiMixedTypes="0" containsString="0" containsNumber="1" minValue="-934862.78864841361" maxValue="3081622.8383904831"/>
    </cacheField>
    <cacheField name="STATEOPUPL" numFmtId="0" sqlType="6">
      <sharedItems containsSemiMixedTypes="0" containsString="0" containsNumber="1" minValue="-309150.47692894953" maxValue="1327154.98061648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thany Cohen" refreshedDate="44826.680541898146" createdVersion="5" refreshedVersion="8" minRefreshableVersion="3" recordCount="10110" xr:uid="{00000000-000A-0000-FFFF-FFFF09000000}">
  <cacheSource type="external" connectionId="2"/>
  <cacheFields count="11">
    <cacheField name="SERVICEENDSFY" numFmtId="0" sqlType="12">
      <sharedItems count="8">
        <s v="2023"/>
        <s v="2019"/>
        <s v="2018"/>
        <s v="2022"/>
        <s v="2021"/>
        <s v="2020"/>
        <s v="2016"/>
        <s v="2017"/>
      </sharedItems>
    </cacheField>
    <cacheField name="ENDDOSYYYYMM" numFmtId="0" sqlType="12">
      <sharedItems count="239">
        <s v="2022-08"/>
        <s v="2019-03"/>
        <s v="2018-05"/>
        <s v="2021-09"/>
        <s v="2020-09"/>
        <s v="2021-11"/>
        <s v="2020-06"/>
        <s v="2021-12"/>
        <s v="2021-08"/>
        <s v="2022-01"/>
        <s v="2019-12"/>
        <s v="2020-08"/>
        <s v="2018-03"/>
        <s v="2019-07"/>
        <s v="2020-01"/>
        <s v="2021-10"/>
        <s v="2022-02"/>
        <s v="2021-04"/>
        <s v="2016-06"/>
        <s v="2018-06"/>
        <s v="2020-03"/>
        <s v="2022-07"/>
        <s v="2022-06"/>
        <s v="2019-09"/>
        <s v="2019-02"/>
        <s v="2020-12"/>
        <s v="2022-04"/>
        <s v="2019-06"/>
        <s v="2021-03"/>
        <s v="2019-01"/>
        <s v="2020-05"/>
        <s v="2019-05"/>
        <s v="2019-10"/>
        <s v="2021-06"/>
        <s v="2020-07"/>
        <s v="2018-12"/>
        <s v="2019-08"/>
        <s v="2021-01"/>
        <s v="2018-08"/>
        <s v="2020-11"/>
        <s v="2022-05"/>
        <s v="2021-05"/>
        <s v="2019-04"/>
        <s v="2019-11"/>
        <s v="2020-02"/>
        <s v="2021-02"/>
        <s v="2018-01"/>
        <s v="2020-10"/>
        <s v="2017-07"/>
        <s v="2020-04"/>
        <s v="2021-07"/>
        <s v="2018-09"/>
        <s v="2016-01"/>
        <s v="2018-07"/>
        <s v="2018-11"/>
        <s v="2022-03"/>
        <s v="2018-02"/>
        <s v="2022-09"/>
        <s v="2018-10"/>
        <s v="2017-01"/>
        <s v="2017-06"/>
        <s v="2016-09"/>
        <s v="2017-05"/>
        <s v="2017-11"/>
        <s v="2017-02"/>
        <s v="2017-08"/>
        <s v="2017-04"/>
        <s v="2018-04"/>
        <s v="2017-12"/>
        <s v="2016-10"/>
        <s v="2017-03"/>
        <s v="2016-11"/>
        <s v="2016-05"/>
        <s v="2016-07"/>
        <s v="2011-07" u="1"/>
        <s v="2007-05" u="1"/>
        <s v="2009-11" u="1"/>
        <s v="2011-08" u="1"/>
        <s v="2007-06" u="1"/>
        <s v="2009-12" u="1"/>
        <s v="2011-09" u="1"/>
        <s v="2007-07" u="1"/>
        <s v="2007-08" u="1"/>
        <s v="2007-09" u="1"/>
        <s v="2017-09" u="1"/>
        <s v="2012-01" u="1"/>
        <s v="2012-02" u="1"/>
        <s v="2012-03" u="1"/>
        <s v="2008-01" u="1"/>
        <s v="2004-10" u="1"/>
        <s v="2012-04" u="1"/>
        <s v="2014-10" u="1"/>
        <s v="2008-02" u="1"/>
        <s v="2004-11" u="1"/>
        <s v="2012-05" u="1"/>
        <s v="2014-11" u="1"/>
        <s v="2008-03" u="1"/>
        <s v="2004-12" u="1"/>
        <s v="2012-06" u="1"/>
        <s v="2014-12" u="1"/>
        <s v="2008-04" u="1"/>
        <s v="2002-07" u="1"/>
        <s v="2012-07" u="1"/>
        <s v="2008-05" u="1"/>
        <s v="2002-08" u="1"/>
        <s v="2012-08" u="1"/>
        <s v="2008-06" u="1"/>
        <s v="2012-09" u="1"/>
        <s v="2008-07" u="1"/>
        <s v="2008-08" u="1"/>
        <s v="2008-09" u="1"/>
        <s v="2003-01" u="1"/>
        <s v="2013-01" u="1"/>
        <s v="2003-02" u="1"/>
        <s v="2013-02" u="1"/>
        <s v="2003-03" u="1"/>
        <s v="2013-03" u="1"/>
        <s v="2009-01" u="1"/>
        <s v="2003-04" u="1"/>
        <s v="2005-10" u="1"/>
        <s v="2013-04" u="1"/>
        <s v="2015-10" u="1"/>
        <s v="2009-02" u="1"/>
        <s v="2003-05" u="1"/>
        <s v="2005-11" u="1"/>
        <s v="2013-05" u="1"/>
        <s v="2015-11" u="1"/>
        <s v="2009-03" u="1"/>
        <s v="2003-06" u="1"/>
        <s v="2005-12" u="1"/>
        <s v="2013-06" u="1"/>
        <s v="2015-12" u="1"/>
        <s v="2009-04" u="1"/>
        <s v="2003-07" u="1"/>
        <s v="2013-07" u="1"/>
        <s v="2009-05" u="1"/>
        <s v="2003-08" u="1"/>
        <s v="2013-08" u="1"/>
        <s v="2009-06" u="1"/>
        <s v="2003-09" u="1"/>
        <s v="2013-09" u="1"/>
        <s v="2009-07" u="1"/>
        <s v="2009-08" u="1"/>
        <s v="2009-09" u="1"/>
        <s v="2004-01" u="1"/>
        <s v="2014-01" u="1"/>
        <s v="2010-10" u="1"/>
        <s v="2004-02" u="1"/>
        <s v="2014-02" u="1"/>
        <s v="2010-11" u="1"/>
        <s v="2004-03" u="1"/>
        <s v="2014-03" u="1"/>
        <s v="2010-12" u="1"/>
        <s v="2004-04" u="1"/>
        <s v="2006-10" u="1"/>
        <s v="2014-04" u="1"/>
        <s v="2004-05" u="1"/>
        <s v="2006-11" u="1"/>
        <s v="2014-05" u="1"/>
        <s v="2004-06" u="1"/>
        <s v="2006-12" u="1"/>
        <s v="2014-06" u="1"/>
        <s v="2016-12" u="1"/>
        <s v="2004-07" u="1"/>
        <s v="2014-07" u="1"/>
        <s v="2004-08" u="1"/>
        <s v="2014-08" u="1"/>
        <s v="2004-09" u="1"/>
        <s v="2014-09" u="1"/>
        <s v="2005-01" u="1"/>
        <s v="2015-01" u="1"/>
        <s v="2011-10" u="1"/>
        <s v="2005-02" u="1"/>
        <s v="2015-02" u="1"/>
        <s v="2011-11" u="1"/>
        <s v="2005-03" u="1"/>
        <s v="2015-03" u="1"/>
        <s v="2011-12" u="1"/>
        <s v="2005-04" u="1"/>
        <s v="2007-10" u="1"/>
        <s v="2015-04" u="1"/>
        <s v="2017-10" u="1"/>
        <s v="2005-05" u="1"/>
        <s v="2007-11" u="1"/>
        <s v="2015-05" u="1"/>
        <s v="2005-06" u="1"/>
        <s v="2007-12" u="1"/>
        <s v="2015-06" u="1"/>
        <s v="2005-07" u="1"/>
        <s v="2015-07" u="1"/>
        <s v="2005-08" u="1"/>
        <s v="2015-08" u="1"/>
        <s v="2005-09" u="1"/>
        <s v="2015-09" u="1"/>
        <s v="2010-01" u="1"/>
        <s v="2010-02" u="1"/>
        <s v="2010-03" u="1"/>
        <s v="2006-01" u="1"/>
        <s v="2010-04" u="1"/>
        <s v="2012-10" u="1"/>
        <s v="2006-02" u="1"/>
        <s v="2016-02" u="1"/>
        <s v="2010-05" u="1"/>
        <s v="2012-11" u="1"/>
        <s v="2006-03" u="1"/>
        <s v="2016-03" u="1"/>
        <s v="2010-06" u="1"/>
        <s v="2012-12" u="1"/>
        <s v="2006-04" u="1"/>
        <s v="2008-10" u="1"/>
        <s v="2016-04" u="1"/>
        <s v="2010-07" u="1"/>
        <s v="2006-05" u="1"/>
        <s v="2008-11" u="1"/>
        <s v="2010-08" u="1"/>
        <s v="2006-06" u="1"/>
        <s v="2008-12" u="1"/>
        <s v="2010-09" u="1"/>
        <s v="2006-07" u="1"/>
        <s v="2006-08" u="1"/>
        <s v="2016-08" u="1"/>
        <s v="2006-09" u="1"/>
        <s v="2011-01" u="1"/>
        <s v="2011-02" u="1"/>
        <s v="2011-03" u="1"/>
        <s v="2007-01" u="1"/>
        <s v="2003-10" u="1"/>
        <s v="2011-04" u="1"/>
        <s v="2013-10" u="1"/>
        <s v="2007-02" u="1"/>
        <s v="2003-11" u="1"/>
        <s v="2011-05" u="1"/>
        <s v="2013-11" u="1"/>
        <s v="2007-03" u="1"/>
        <s v="2003-12" u="1"/>
        <s v="2011-06" u="1"/>
        <s v="2013-12" u="1"/>
        <s v="2007-04" u="1"/>
        <s v="2009-10" u="1"/>
      </sharedItems>
    </cacheField>
    <cacheField name="SUBMISSIONDATE" numFmtId="0" sqlType="12">
      <sharedItems count="211">
        <s v="2022-08"/>
        <s v="2022-07"/>
        <s v="2019-10"/>
        <s v="2021-09"/>
        <s v="2021-02"/>
        <s v="2022-03"/>
        <s v="2021-05"/>
        <s v="2022-04"/>
        <s v="2021-04"/>
        <s v="2020-05"/>
        <s v="2020-07"/>
        <s v="2021-08"/>
        <s v="2019-08"/>
        <s v="2022-05"/>
        <s v="2020-04"/>
        <s v="2022-02"/>
        <s v="2021-11"/>
        <s v="2019-11"/>
        <s v="2020-11"/>
        <s v="2019-12"/>
        <s v="2019-07"/>
        <s v="2022-01"/>
        <s v="2020-02"/>
        <s v="2021-06"/>
        <s v="2021-07"/>
        <s v="2020-03"/>
        <s v="2022-06"/>
        <s v="2021-10"/>
        <s v="2021-03"/>
        <s v="2020-10"/>
        <s v="2021-12"/>
        <s v="2020-06"/>
        <s v="2020-09"/>
        <s v="2020-12"/>
        <s v="2022-09"/>
        <s v="2021-01"/>
        <s v="2020-08"/>
        <s v="2020-01"/>
        <s v="2019-09"/>
        <s v="2017-04" u="1"/>
        <s v="2011-07" u="1"/>
        <s v="2007-05" u="1"/>
        <s v="2009-11" u="1"/>
        <s v="2017-05" u="1"/>
        <s v="2011-08" u="1"/>
        <s v="2007-06" u="1"/>
        <s v="2009-12" u="1"/>
        <s v="2017-06" u="1"/>
        <s v="2011-09" u="1"/>
        <s v="2007-07" u="1"/>
        <s v="2017-07" u="1"/>
        <s v="2007-08" u="1"/>
        <s v="2017-08" u="1"/>
        <s v="2007-09" u="1"/>
        <s v="2017-09" u="1"/>
        <s v="2012-01" u="1"/>
        <s v="2012-02" u="1"/>
        <s v="2012-03" u="1"/>
        <s v="2008-01" u="1"/>
        <s v="2018-01" u="1"/>
        <s v="2012-04" u="1"/>
        <s v="2014-10" u="1"/>
        <s v="2008-02" u="1"/>
        <s v="2018-02" u="1"/>
        <s v="2012-05" u="1"/>
        <s v="2014-11" u="1"/>
        <s v="2008-03" u="1"/>
        <s v="2018-03" u="1"/>
        <s v="2012-06" u="1"/>
        <s v="2014-12" u="1"/>
        <s v="2008-04" u="1"/>
        <s v="2018-04" u="1"/>
        <s v="2012-07" u="1"/>
        <s v="2008-05" u="1"/>
        <s v="2018-05" u="1"/>
        <s v="2012-08" u="1"/>
        <s v="2008-06" u="1"/>
        <s v="2018-06" u="1"/>
        <s v="2012-09" u="1"/>
        <s v="2008-07" u="1"/>
        <s v="2018-07" u="1"/>
        <s v="2008-08" u="1"/>
        <s v="2018-08" u="1"/>
        <s v="2008-09" u="1"/>
        <s v="2018-09" u="1"/>
        <s v="2013-01" u="1"/>
        <s v="2013-02" u="1"/>
        <s v="2013-03" u="1"/>
        <s v="2009-01" u="1"/>
        <s v="2005-10" u="1"/>
        <s v="2019-01" u="1"/>
        <s v="2013-04" u="1"/>
        <s v="2015-10" u="1"/>
        <s v="2009-02" u="1"/>
        <s v="2005-11" u="1"/>
        <s v="2019-02" u="1"/>
        <s v="2013-05" u="1"/>
        <s v="2015-11" u="1"/>
        <s v="2009-03" u="1"/>
        <s v="2005-12" u="1"/>
        <s v="2019-03" u="1"/>
        <s v="2013-06" u="1"/>
        <s v="2015-12" u="1"/>
        <s v="2009-04" u="1"/>
        <s v="2019-04" u="1"/>
        <s v="2013-07" u="1"/>
        <s v="2009-05" u="1"/>
        <s v="2019-05" u="1"/>
        <s v="2013-08" u="1"/>
        <s v="2009-06" u="1"/>
        <s v="2019-06" u="1"/>
        <s v="2013-09" u="1"/>
        <s v="2009-07" u="1"/>
        <s v="2009-08" u="1"/>
        <s v="2009-09" u="1"/>
        <s v="2014-01" u="1"/>
        <s v="2010-10" u="1"/>
        <s v="2014-02" u="1"/>
        <s v="2010-11" u="1"/>
        <s v="2014-03" u="1"/>
        <s v="2010-12" u="1"/>
        <s v="2006-10" u="1"/>
        <s v="2014-04" u="1"/>
        <s v="2016-10" u="1"/>
        <s v="2006-11" u="1"/>
        <s v="2014-05" u="1"/>
        <s v="2016-11" u="1"/>
        <s v="2006-12" u="1"/>
        <s v="2014-06" u="1"/>
        <s v="2016-12" u="1"/>
        <s v="2014-07" u="1"/>
        <s v="2014-08" u="1"/>
        <s v="2014-09" u="1"/>
        <s v="2015-01" u="1"/>
        <s v="2011-10" u="1"/>
        <s v="2015-02" u="1"/>
        <s v="2011-11" u="1"/>
        <s v="2005-03" u="1"/>
        <s v="2015-03" u="1"/>
        <s v="2011-12" u="1"/>
        <s v="2005-04" u="1"/>
        <s v="2007-10" u="1"/>
        <s v="2015-04" u="1"/>
        <s v="2017-10" u="1"/>
        <s v="2005-05" u="1"/>
        <s v="2007-11" u="1"/>
        <s v="2015-05" u="1"/>
        <s v="2017-11" u="1"/>
        <s v="2005-06" u="1"/>
        <s v="2007-12" u="1"/>
        <s v="2015-06" u="1"/>
        <s v="2017-12" u="1"/>
        <s v="2005-07" u="1"/>
        <s v="2015-07" u="1"/>
        <s v="2005-08" u="1"/>
        <s v="2015-08" u="1"/>
        <s v="2005-09" u="1"/>
        <s v="2015-09" u="1"/>
        <s v="2010-01" u="1"/>
        <s v="2010-02" u="1"/>
        <s v="2010-03" u="1"/>
        <s v="2006-01" u="1"/>
        <s v="2016-01" u="1"/>
        <s v="2010-04" u="1"/>
        <s v="2012-10" u="1"/>
        <s v="2006-02" u="1"/>
        <s v="2016-02" u="1"/>
        <s v="2010-05" u="1"/>
        <s v="2012-11" u="1"/>
        <s v="2006-03" u="1"/>
        <s v="2016-03" u="1"/>
        <s v="2010-06" u="1"/>
        <s v="2012-12" u="1"/>
        <s v="2006-04" u="1"/>
        <s v="2008-10" u="1"/>
        <s v="2016-04" u="1"/>
        <s v="2018-10" u="1"/>
        <s v="2010-07" u="1"/>
        <s v="2006-05" u="1"/>
        <s v="2008-11" u="1"/>
        <s v="2016-05" u="1"/>
        <s v="2018-11" u="1"/>
        <s v="2010-08" u="1"/>
        <s v="2006-06" u="1"/>
        <s v="2008-12" u="1"/>
        <s v="2016-06" u="1"/>
        <s v="2018-12" u="1"/>
        <s v="2010-09" u="1"/>
        <s v="2006-07" u="1"/>
        <s v="2016-07" u="1"/>
        <s v="2006-08" u="1"/>
        <s v="2016-08" u="1"/>
        <s v="2006-09" u="1"/>
        <s v="2016-09" u="1"/>
        <s v="2011-01" u="1"/>
        <s v="2011-02" u="1"/>
        <s v="2011-03" u="1"/>
        <s v="2007-01" u="1"/>
        <s v="2017-01" u="1"/>
        <s v="2011-04" u="1"/>
        <s v="2013-10" u="1"/>
        <s v="2007-02" u="1"/>
        <s v="2017-02" u="1"/>
        <s v="2011-05" u="1"/>
        <s v="2013-11" u="1"/>
        <s v="2007-03" u="1"/>
        <s v="2017-03" u="1"/>
        <s v="2011-06" u="1"/>
        <s v="2013-12" u="1"/>
        <s v="2007-04" u="1"/>
        <s v="2009-10" u="1"/>
      </sharedItems>
    </cacheField>
    <cacheField name="SFYSUBMISSIONQTR" numFmtId="0" sqlType="12">
      <sharedItems count="13">
        <s v="2023-1"/>
        <s v="2020-2"/>
        <s v="2022-1"/>
        <s v="2021-3"/>
        <s v="2022-3"/>
        <s v="2021-4"/>
        <s v="2022-4"/>
        <s v="2020-4"/>
        <s v="2021-1"/>
        <s v="2020-1"/>
        <s v="2022-2"/>
        <s v="2021-2"/>
        <s v="2020-3"/>
      </sharedItems>
    </cacheField>
    <cacheField name="PROVIDERID" numFmtId="0" sqlType="12">
      <sharedItems count="2">
        <s v="000000000000"/>
        <s v="876000525088"/>
      </sharedItems>
    </cacheField>
    <cacheField name="PROVNAME" numFmtId="0" sqlType="-9">
      <sharedItems containsBlank="1" count="213">
        <s v="**Temp Data**"/>
        <s v="UNIVERSITY OF UTAH HOSP"/>
        <s v="SAN ANTONIO COMMUNITY" u="1"/>
        <s v="CHILDRENS HOSPITAL OF PHILADELPHIA" u="1"/>
        <m u="1"/>
        <s v="MOUNTAIN WEST MEDICAL CNTR" u="1"/>
        <s v="DAVIS HOSPITAL  AND MED CNTR" u="1"/>
        <s v="CACHE VALLEY HOSPITAL" u="1"/>
        <s v="HEBER VALLEY MEDICAL CTR" u="1"/>
        <s v="TACOMA GENERAL ALLENMORE HOSPITAL" u="1"/>
        <s v="MOUNTAIN VIEW HOSPITAL" u="1"/>
        <s v="WESTCHESTER MEDICAL CENTER" u="1"/>
        <s v="MCKAY DEE HOSPITAL" u="1"/>
        <s v="HIGHLAND RIDGE HOSPITAL" u="1"/>
        <s v="SHRINERS HOSP FOR CHILDREN" u="1"/>
        <s v="UNIVERSITY OF COLORADO HOSPITAL" u="1"/>
        <s v="UNIVERSITY OF KENTUCKY HOSPITAL" u="1"/>
        <s v="SALT LAKE REG MED PSYCH" u="1"/>
        <s v="STRAUB CLINIC AND HOSPITAL" u="1"/>
        <s v="CASTLE MEDICAL CENTER" u="1"/>
        <s v="SHARP MEMORIAL HOSPITAL" u="1"/>
        <s v="TIMPANOGOS REGIONAL HOSP" u="1"/>
        <s v="THOMPSON PEAK HOSPITAL" u="1"/>
        <s v="LDS HOSPITAL" u="1"/>
        <s v="DIXIE MEDICAL CENTER" u="1"/>
        <s v="ORTHOPAEDICS CENTER" u="1"/>
        <s v="RIVERSIDE COUNTY REGIONAL" u="1"/>
        <s v="ST LUKES MAGIC VALLEY REGIONAL MEDI" u="1"/>
        <s v="RENOWN REGIONAL MEDICAL CENTER - UT" u="1"/>
        <s v="SEVIER VALLEY MEDICAL CNTR" u="1"/>
        <s v="U OF UTAH HOSPITAL" u="1"/>
        <s v="UUHC HOSPITAL" u="1"/>
        <s v="ORTHOPEDIC SPECIALTY HOSP" u="1"/>
        <s v="SEVIER VALLEY HOSPITAL" u="1"/>
        <s v="VALLEY CHILDRENS HOSPITAL" u="1"/>
        <s v="BILLINGS CLINIC HOSPITAL" u="1"/>
        <s v="KANE COUNTY HOSPITAL" u="1"/>
        <s v="INTERMOUNTAIN LIFE FLIGHT" u="1"/>
        <s v="KINGMAN REGIONAL MEDICAL" u="1"/>
        <s v="CAPE FEAR VALLEY HEALTH SYSTEM" u="1"/>
        <s v="UNIVERSITY MEDICAL CENTER OF SOUTHE" u="1"/>
        <s v="PRIMARY CHILDRENS REHAB" u="1"/>
        <s v="MESA VIEW REGIONAL HOSP" u="1"/>
        <s v="DAVIS HOSP MED CNTR PSYCH" u="1"/>
        <s v="SSM HEALTH ST JOSEPH HOSPITAL - LAK" u="1"/>
        <s v="LONE PEAK HOSPITAL" u="1"/>
        <s v="SMHENCINTIAS" u="1"/>
        <s v="CHEYENNE REGIONAL MEDICAL CENTER" u="1"/>
        <s v="HUNTSMAN CANCER HOSPITAL" u="1"/>
        <s v="LANDMARK HOSP SALT LAKE" u="1"/>
        <s v="ST ROSE DOMINICAN HOSPITAL - ROSE D" u="1"/>
        <s v="UTAH VALLEY HOSPITAL" u="1"/>
        <s v="PROVO CANYON BEHAVIORAL HOSPITAL" u="1"/>
        <s v="UNIV OF CAL DAVIS MED CENTER" u="1"/>
        <s v="DELTA COMMUNITY MED CNTR" u="1"/>
        <s v="ST MARKS REHAB HOSP" u="1"/>
        <s v="TRI CITY MEDICAL CLINIC" u="1"/>
        <s v="DAMERON HOSPITAL ASSOCIATION" u="1"/>
        <s v="CARSON TAHOE REGIONAL HC" u="1"/>
        <s v="INTERMOUNTAIN MEDICAL CENTER" u="1"/>
        <s v="SOUTH DAVIS COMMUNITY HOSPITAL" u="1"/>
        <s v="SALT LAKE REG MED CNTR" u="1"/>
        <s v="** Temp Data**" u="1"/>
        <s v="FLORIDA HOSP MED CENTER" u="1"/>
        <s v="KALISPELL REGIONAL MEDICAL CENTER I" u="1"/>
        <s v="HIGHLAND RIDGE HOSP QMB" u="1"/>
        <s v="INTERMOUNTAIN MEDICAL CENTER - MEDI" u="1"/>
        <s v="NORTHERN UTAH REHAB HOSP" u="1"/>
        <s v="PHOENIX CHILDRENS HOSPITAL" u="1"/>
        <s v="RADY CHILDREN'S HOSPITAL - SAN DIEG" u="1"/>
        <s v="ST JAMES HEALTHCARE INC" u="1"/>
        <s v="MEMORIAL HOSPITAL" u="1"/>
        <s v="SALT LAKE REGIONAL" u="1"/>
        <s v="SALT LAKE REG MED REHAB" u="1"/>
        <s v="DIXIE HEALTH AND PERFORMANCE C" u="1"/>
        <s v="SCRIPPS MEMORIAL HOSPITAL LA JOLLA" u="1"/>
        <s v="PACKARD CHILDRENS HOSPITAL" u="1"/>
        <s v="SAN JUAN HOSPITAL" u="1"/>
        <s v="PARK CITY HOSPITAL" u="1"/>
        <s v="CASSIA REGIONAL HOSPITAL" u="1"/>
        <s v="EASTERN IDAHO HEALTH SERVI" u="1"/>
        <s v="ST MARY MEDICAL CENTER" u="1"/>
        <s v="PMC PORTNEUF MEDICAL CENT" u="1"/>
        <s v="HEALTHSOUTH REHAB HOSP" u="1"/>
        <s v="UNIV OF UTAH DENTAL CLINIC" u="1"/>
        <s v="MADISON MEMORIAL HOSP" u="1"/>
        <s v="STAR VALLEY MEDICAL CENTER" u="1"/>
        <s v="CHILDRENS HOSPITAL OF ORANGE" u="1"/>
        <s v="PSL MEDICAL CTR" u="1"/>
        <s v="U OF U NEUROPSYCH" u="1"/>
        <s v="REHOBOTH MCKINLEY CHRISTIAN  HEALTH" u="1"/>
        <s v="SALT LAKE CITY BEHAVIORAL HEALTH" u="1"/>
        <s v="SAN JOAQUIN COMMUNITY HOSPITAL" u="1"/>
        <s v="PROVIDENCE HEALTH &amp; SERVICES - OREG" u="1"/>
        <s v="SMH ENCINITAS" u="1"/>
        <s v="BEAR LAKE MEMORIAL HOSPITAL" u="1"/>
        <s v="THE CHILDRENS HOSPITAL ASSOCIATION" u="1"/>
        <s v="OUR LADY OF THE LAKE REGIONAL MEDIC" u="1"/>
        <s v="SCRIPPS MERCY HOSPITAL" u="1"/>
        <s v="GUNNISON VALLEY HOSPITAL" u="1"/>
        <s v="LAKEVIEW HOSPITAL" u="1"/>
        <s v="SAN JUAN REGIONAL MEDICAL CENTER" u="1"/>
        <s v="PORTNEUF MEDICAL CENTER" u="1"/>
        <s v="BRIGHAM CITY COMM HOSP" u="1"/>
        <s v="EVANSTON REGIONAL HOSPITAL" u="1"/>
        <s v="CASTLEVIEW HOSPITAL LLC" u="1"/>
        <s v="ST MARYS MEDICAL CENTER" u="1"/>
        <s v="BEAR RIVER VALLEY HOSPITAL" u="1"/>
        <s v="SPRING VALLEY HOSPITAL" u="1"/>
        <s v="RADY CHILDRENS HOSP SD" u="1"/>
        <s v="SEATTLE CHILDRENS HOSPITAL" u="1"/>
        <s v="CHILDRENS HOSPITAL MEDICAL CENTER" u="1"/>
        <s v="IHC HEALTH SERVICES INC" u="1"/>
        <s v="BANNER DESERT MEDICAL CENTER" u="1"/>
        <s v="NORTHERN UTAH REHABILIATION HOSPITAL" u="1"/>
        <s v="TUCSON MED CTR" u="1"/>
        <s v="PRIMARY CHILDRENS MED CNTR" u="1"/>
        <s v="ASHLEY REGIONAL MED CNTR" u="1"/>
        <s v="BANNER GOOD SAM MEDICAL" u="1"/>
        <s v="JORDAN RIVER WOMENS HEALTH PC - WES" u="1"/>
        <s v="MERCY MEDICAL CT" u="1"/>
        <s v="NORTHERN UTAH REHABILIATION HO" u="1"/>
        <s v="MOUNTAIN WEST MEDICAL CNTR (To" u="1"/>
        <s v="UTAH VALLEY REG MED CNTR" u="1"/>
        <s v="CENTRAL VALLEY MEDICAL CTR" u="1"/>
        <s v="MOUNTAIN WEST MEDICAL CNTR (Tooele)" u="1"/>
        <s v="JORDAN VALLEY MED PSYCH" u="1"/>
        <s v="ORLANDO REGIONAL HEALTHCARE SYSTEMS" u="1"/>
        <s v="OGDEN REGIONAL MEDICAL CTR" u="1"/>
        <s v="VALLEY VIEW HOSPITAL" u="1"/>
        <s v="TAHOE FORST HOSPITAL" u="1"/>
        <s v="MARY BRIDGE CHILDRENS" u="1"/>
        <s v="JORDAN VALLEY HOSP LP" u="1"/>
        <s v="IHC RIVERTON HOSPITAL" u="1"/>
        <s v="PRIMARY CHILDRENS  HOSP" u="1"/>
        <s v="UNIVERSITY HOSPITAL REHAB" u="1"/>
        <s v="BEAR LAKE COMMUNITY HEALTH" u="1"/>
        <s v="UTAH VALLEY HOSP PSYCH" u="1"/>
        <s v="UT SOUTHWESTERN ST PAUL" u="1"/>
        <s v="BEAVER VALLEY HOSPITAL" u="1"/>
        <s v="MOUNT CARMEL EAST" u="1"/>
        <s v="DELTA COMMUNITY HOSPITAL" u="1"/>
        <s v="CEDAR CITY HOSPITAL" u="1"/>
        <s v="PRESBYTERIAN/ST. LUKES MEDICAL CENT" u="1"/>
        <s v="PROVO CANYON BEHAVIORAL QMB" u="1"/>
        <s v="LDS HOSPITAL-PSYCH" u="1"/>
        <s v="SUMMERLIN HOSPITAL MEDICAL CENTER" u="1"/>
        <s v="NORTHERN UTAH REHABILITATION HOSPIT" u="1"/>
        <s v="ST. LUKE'S MAGIC VALLEY REGIONAL ME" u="1"/>
        <s v="ST JOSEPHS HOSPITAL MEDICAL CENTER" u="1"/>
        <s v="ST LUKES REGIONAL MED" u="1"/>
        <s v="SOUTH JORDAN HEALTH CENTE" u="1"/>
        <s v="UTAH VALLEY SPECIALTY HOSP" u="1"/>
        <s v="VALLEY VIEW MEDICAL CENTER - MEDICA" u="1"/>
        <s v="METROPLEX HOSPITAL" u="1"/>
        <s v="ST ANTHONYS  HOSPITAL" u="1"/>
        <s v="BAY AREA HOSPITAL" u="1"/>
        <s v="KOOTENAI MEDICAL CENTER" u="1"/>
        <s v="IHC SERVICES" u="1"/>
        <s v="UTAH VALLEY REHABILITATION" u="1"/>
        <s v="IHC DIXIE REG AMBULANCE" u="1"/>
        <s v="BANNER GATEWAY MEDICAL CENTER" u="1"/>
        <s v="BLUE MOUNTAIN HOSPITAL" u="1"/>
        <s v="UINTAH BASIN MEDICAL CNTR" u="1"/>
        <s v="GOOD SAMARITAN HOSPITAL" u="1"/>
        <s v="OREM COMMUNITY HOSPITAL" u="1"/>
        <s v="SUNRISE HOSPITAL  MEDICAL CENTER LL" u="1"/>
        <s v="LOGAN REGIONAL MED CENTER" u="1"/>
        <s v="SAINT ALPHONSUS MEDICAL CENTER - ON" u="1"/>
        <s v="UNI PROFESSIONAL BILLING" u="1"/>
        <s v="ALTA VIEW HOSPITAL" u="1"/>
        <s v="MOUNTAIN VIEW HOSPITAL LAS VEGAS -" u="1"/>
        <s v="CHILDRENS HOSPITAL LA" u="1"/>
        <s v="HILLCREST MEDICAL CENTER" u="1"/>
        <s v="POMONA VALLEY HOSPITAL MED" u="1"/>
        <s v="HEALTHSOUTH" u="1"/>
        <s v="MULTICARE MARY BRIDGE HOSPITAL" u="1"/>
        <s v="FILLMORE COMMUNITY HOSPITAL" u="1"/>
        <s v="WYOMING MEDICAL CENTER" u="1"/>
        <s v="ST JUDE MEDICAL CENTER" u="1"/>
        <s v="PARK CITY MEDICAL CENTER" u="1"/>
        <s v="CLEVELAND CLINIC FNDN" u="1"/>
        <s v="PROMISE HOSPITAL OF SALT LAKE" u="1"/>
        <s v="PROVO CANYON BEHAVIORAL HOSPIT" u="1"/>
        <s v="ST MARYS HOSP  MED CTR" u="1"/>
        <s v="LITTLE COLORADO MEDICAL CENTER" u="1"/>
        <s v="SANPETE VALLEY HOSPITAL" u="1"/>
        <s v="MOAB REGIONAL HOSPITAL" u="1"/>
        <s v="INTERMOUNTAIN MED CNTR REHAB" u="1"/>
        <s v="ORTHOPEDIC SPECIALTY HOSP (TOSH)" u="1"/>
        <s v="SOUTH DAVIS COMMUNITY HOSP" u="1"/>
        <s v="NORTH VISTA HOSPITAL" u="1"/>
        <s v="PARKVIEW MEDICAL CTR" u="1"/>
        <s v="FRANKLIN COUNTY MEDICAL CENTER" u="1"/>
        <s v="SALT LAKE BEHAVIORAL HEALTH LLC" u="1"/>
        <s v="COOKEVILLE REGIONAL MEDICAL CENTER" u="1"/>
        <s v="DAVIS HOSPITAL &amp; MED CNTR" u="1"/>
        <s v="SALT LAKE CITY BEHAVIORAL HEAL" u="1"/>
        <s v="PROMISE HOSP OF SALT LAKE" u="1"/>
        <s v="ASPIRE HOME HEALTH INC" u="1"/>
        <s v="SALT LAKE BEHAVIORAL QMB" u="1"/>
        <s v="ST MARKS HOSPITAL" u="1"/>
        <s v="GARFIELD MEMORIAL HOSP" u="1"/>
        <s v="FLAGSTAFF MEDICAL CENTER" u="1"/>
        <s v="OREGON HEALTH AND SCIENCE UNIVERSIT" u="1"/>
        <s v="KAPIOLANI MEDICAL CENTER FOR WOMEN" u="1"/>
        <s v="UC DAVIS MEDICAL CENTER" u="1"/>
        <s v="FILLMORE HOSPITAL" u="1"/>
        <s v="IHC INTERMTN HOSPICE DIXIE" u="1"/>
        <s v="ST MARKS HOSPITAL PSYCH" u="1"/>
        <s v="AMERICAN FORK HOSPITAL" u="1"/>
        <s v="DESERT SPRINGS HOSPITAL - UT" u="1"/>
        <s v="PEACEHEALTH SOUTHWEST MED" u="1"/>
      </sharedItems>
    </cacheField>
    <cacheField name="PLANNAME" numFmtId="0" sqlType="12">
      <sharedItems count="22">
        <s v="Health Choice Utah"/>
        <s v="Healthy U"/>
        <s v="Molina"/>
        <s v="Select Health"/>
        <s v="" u="1"/>
        <s v="FOUR CORNERS COMM BEHAV HL" u="1"/>
        <s v="SOUTHWEST BEHAVIORAL HLTH CNTR" u="1"/>
        <s v="SELECT HEALTH CHIP" u="1"/>
        <s v="OPTUM HEALTH/SALT LAKE CO" u="1"/>
        <s v="SELECTHEALTH COMM CARE" u="1"/>
        <s v="MOLINA PLUS" u="1"/>
        <s v="WASATCH MENTAL HEALTH" u="1"/>
        <s v="HEALTHY U HEALTH PLAN" u="1"/>
        <s v="HEALTH CHOICE UTAH INC" u="1"/>
        <s v="UNI HOME PROJ" u="1"/>
        <s v="DAVIS BEHAVIORAL HEALTH" u="1"/>
        <s v="SELECT HEALTH CHIP PLUS" u="1"/>
        <s v="SALT LAKE VALLEY MENTAL HLTH" u="1"/>
        <s v="SELECT HLTH COMMUNITY-HMO" u="1"/>
        <s v="MOLINA CHIP PLUS" u="1"/>
        <s v="MOLINA CHIP" u="1"/>
        <s v="WEBER MENTAL HEALTH CENTER" u="1"/>
      </sharedItems>
    </cacheField>
    <cacheField name="CALCDAYS" numFmtId="0" sqlType="6">
      <sharedItems containsSemiMixedTypes="0" containsString="0" containsNumber="1" containsInteger="1" minValue="0" maxValue="223"/>
    </cacheField>
    <cacheField name="DISCHARGES" numFmtId="0" sqlType="6">
      <sharedItems containsSemiMixedTypes="0" containsString="0" containsNumber="1" containsInteger="1" minValue="0" maxValue="7052"/>
    </cacheField>
    <cacheField name="MCOPAID" numFmtId="0" sqlType="6">
      <sharedItems containsSemiMixedTypes="0" containsString="0" containsNumber="1" minValue="0" maxValue="1551053.55"/>
    </cacheField>
    <cacheField name="TOTALPAID" numFmtId="0" sqlType="6">
      <sharedItems containsSemiMixedTypes="0" containsString="0" containsNumber="1" minValue="0" maxValue="2290865.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32">
  <r>
    <x v="0"/>
    <x v="0"/>
    <x v="0"/>
    <n v="0"/>
    <n v="0"/>
  </r>
  <r>
    <x v="0"/>
    <x v="0"/>
    <x v="1"/>
    <n v="0"/>
    <n v="0"/>
  </r>
  <r>
    <x v="1"/>
    <x v="0"/>
    <x v="2"/>
    <n v="-9554.1716256583095"/>
    <n v="-9025.9261964440739"/>
  </r>
  <r>
    <x v="2"/>
    <x v="0"/>
    <x v="3"/>
    <n v="-1348.149123675423"/>
    <n v="-1213.0853639453296"/>
  </r>
  <r>
    <x v="3"/>
    <x v="0"/>
    <x v="2"/>
    <n v="36873.887632897713"/>
    <n v="11349.727790770014"/>
  </r>
  <r>
    <x v="3"/>
    <x v="0"/>
    <x v="0"/>
    <n v="35889.891879057308"/>
    <n v="11235.988663735192"/>
  </r>
  <r>
    <x v="2"/>
    <x v="1"/>
    <x v="4"/>
    <n v="-110722.58565410518"/>
    <n v="3003.0680928461315"/>
  </r>
  <r>
    <x v="3"/>
    <x v="2"/>
    <x v="2"/>
    <n v="341582.47806101659"/>
    <n v="128175.39565492913"/>
  </r>
  <r>
    <x v="3"/>
    <x v="3"/>
    <x v="0"/>
    <n v="860618.06434595399"/>
    <n v="150750.42683910838"/>
  </r>
  <r>
    <x v="2"/>
    <x v="0"/>
    <x v="1"/>
    <n v="-1822.8666402416804"/>
    <n v="-1399.7796586513239"/>
  </r>
  <r>
    <x v="1"/>
    <x v="1"/>
    <x v="5"/>
    <n v="-644289.05920503126"/>
    <n v="-30967.217192536667"/>
  </r>
  <r>
    <x v="1"/>
    <x v="1"/>
    <x v="6"/>
    <n v="-934862.78864841361"/>
    <n v="-87149.161674579198"/>
  </r>
  <r>
    <x v="1"/>
    <x v="1"/>
    <x v="7"/>
    <n v="-901390.52859102574"/>
    <n v="-79275.991959579071"/>
  </r>
  <r>
    <x v="0"/>
    <x v="1"/>
    <x v="8"/>
    <n v="1011099.9182953425"/>
    <n v="518894.11755503621"/>
  </r>
  <r>
    <x v="1"/>
    <x v="1"/>
    <x v="9"/>
    <n v="-663389.38062708837"/>
    <n v="-34565.337436028611"/>
  </r>
  <r>
    <x v="0"/>
    <x v="1"/>
    <x v="10"/>
    <n v="1059595.3737438216"/>
    <n v="569090.27217796433"/>
  </r>
  <r>
    <x v="2"/>
    <x v="1"/>
    <x v="7"/>
    <n v="-163339.07091644173"/>
    <n v="-8289.3991045118801"/>
  </r>
  <r>
    <x v="3"/>
    <x v="1"/>
    <x v="11"/>
    <n v="-398387.06695769104"/>
    <n v="2435.7675792023047"/>
  </r>
  <r>
    <x v="2"/>
    <x v="4"/>
    <x v="8"/>
    <n v="-236.16044132762531"/>
    <n v="-162.42170760508901"/>
  </r>
  <r>
    <x v="0"/>
    <x v="5"/>
    <x v="12"/>
    <n v="1069968.6224873934"/>
    <n v="605703.60063927842"/>
  </r>
  <r>
    <x v="0"/>
    <x v="6"/>
    <x v="13"/>
    <n v="1063319.3337221004"/>
    <n v="597478.36069756409"/>
  </r>
  <r>
    <x v="3"/>
    <x v="6"/>
    <x v="13"/>
    <n v="1410630.2281710268"/>
    <n v="798450.28908005776"/>
  </r>
  <r>
    <x v="3"/>
    <x v="7"/>
    <x v="14"/>
    <n v="1365037.4927848247"/>
    <n v="771535.92715902231"/>
  </r>
  <r>
    <x v="3"/>
    <x v="8"/>
    <x v="15"/>
    <n v="1428039.7664504373"/>
    <n v="797138.16225444805"/>
  </r>
  <r>
    <x v="3"/>
    <x v="9"/>
    <x v="16"/>
    <n v="13847.405229845364"/>
    <n v="1655.4134388417347"/>
  </r>
  <r>
    <x v="1"/>
    <x v="3"/>
    <x v="17"/>
    <n v="1391908.373471729"/>
    <n v="240179.7063580105"/>
  </r>
  <r>
    <x v="3"/>
    <x v="3"/>
    <x v="18"/>
    <n v="830337.99403866415"/>
    <n v="127292.57458587356"/>
  </r>
  <r>
    <x v="3"/>
    <x v="3"/>
    <x v="19"/>
    <n v="750646.81665177713"/>
    <n v="116238.3644467886"/>
  </r>
  <r>
    <x v="1"/>
    <x v="2"/>
    <x v="17"/>
    <n v="-276043.04241647426"/>
    <n v="-105248.65905374741"/>
  </r>
  <r>
    <x v="0"/>
    <x v="2"/>
    <x v="20"/>
    <n v="497023.0371019119"/>
    <n v="188615.55009455699"/>
  </r>
  <r>
    <x v="1"/>
    <x v="2"/>
    <x v="21"/>
    <n v="546683.97320772498"/>
    <n v="208026.51808075761"/>
  </r>
  <r>
    <x v="1"/>
    <x v="2"/>
    <x v="20"/>
    <n v="-276819.71581719501"/>
    <n v="-104970.44529367478"/>
  </r>
  <r>
    <x v="2"/>
    <x v="2"/>
    <x v="22"/>
    <n v="-47219.899888422042"/>
    <n v="-17935.816496742449"/>
  </r>
  <r>
    <x v="2"/>
    <x v="3"/>
    <x v="23"/>
    <n v="251448.66076798065"/>
    <n v="42075.837896631543"/>
  </r>
  <r>
    <x v="0"/>
    <x v="2"/>
    <x v="23"/>
    <n v="496362.7882131057"/>
    <n v="187906.14736524737"/>
  </r>
  <r>
    <x v="3"/>
    <x v="2"/>
    <x v="19"/>
    <n v="-153729.17975569874"/>
    <n v="-58288.434479220443"/>
  </r>
  <r>
    <x v="2"/>
    <x v="2"/>
    <x v="23"/>
    <n v="-48585.017077751843"/>
    <n v="-18344.214004506252"/>
  </r>
  <r>
    <x v="0"/>
    <x v="2"/>
    <x v="19"/>
    <n v="484941.95040090597"/>
    <n v="185417.61359042482"/>
  </r>
  <r>
    <x v="3"/>
    <x v="2"/>
    <x v="22"/>
    <n v="-153065.32426711862"/>
    <n v="-57487.70979241738"/>
  </r>
  <r>
    <x v="0"/>
    <x v="10"/>
    <x v="6"/>
    <n v="0"/>
    <n v="0"/>
  </r>
  <r>
    <x v="0"/>
    <x v="11"/>
    <x v="5"/>
    <n v="0"/>
    <n v="0"/>
  </r>
  <r>
    <x v="2"/>
    <x v="0"/>
    <x v="9"/>
    <n v="492478.74304599594"/>
    <n v="181871.14803597089"/>
  </r>
  <r>
    <x v="3"/>
    <x v="12"/>
    <x v="24"/>
    <n v="102585.03670625677"/>
    <n v="29593.73986782939"/>
  </r>
  <r>
    <x v="3"/>
    <x v="10"/>
    <x v="6"/>
    <n v="1876731.0636771289"/>
    <n v="762129.64953326248"/>
  </r>
  <r>
    <x v="3"/>
    <x v="12"/>
    <x v="11"/>
    <n v="1788971.1293400461"/>
    <n v="692148.33613066829"/>
  </r>
  <r>
    <x v="2"/>
    <x v="10"/>
    <x v="6"/>
    <n v="564668.10883842735"/>
    <n v="233772.21649201642"/>
  </r>
  <r>
    <x v="0"/>
    <x v="12"/>
    <x v="24"/>
    <n v="0"/>
    <n v="0"/>
  </r>
  <r>
    <x v="0"/>
    <x v="13"/>
    <x v="5"/>
    <n v="0"/>
    <n v="0"/>
  </r>
  <r>
    <x v="2"/>
    <x v="11"/>
    <x v="5"/>
    <n v="504541.81796578795"/>
    <n v="185112.16571509582"/>
  </r>
  <r>
    <x v="0"/>
    <x v="14"/>
    <x v="25"/>
    <n v="0"/>
    <n v="0"/>
  </r>
  <r>
    <x v="3"/>
    <x v="15"/>
    <x v="12"/>
    <n v="39780.682525529141"/>
    <n v="-77744.79940065954"/>
  </r>
  <r>
    <x v="2"/>
    <x v="15"/>
    <x v="12"/>
    <n v="21773.323309766078"/>
    <n v="-30453.357631971085"/>
  </r>
  <r>
    <x v="0"/>
    <x v="16"/>
    <x v="26"/>
    <n v="-11.8645019335026"/>
    <n v="-9.7319327897223999"/>
  </r>
  <r>
    <x v="0"/>
    <x v="17"/>
    <x v="27"/>
    <n v="1144378.6953059924"/>
    <n v="569377.04956010217"/>
  </r>
  <r>
    <x v="3"/>
    <x v="18"/>
    <x v="28"/>
    <n v="1467918.0938792927"/>
    <n v="737780.39556763961"/>
  </r>
  <r>
    <x v="0"/>
    <x v="4"/>
    <x v="10"/>
    <n v="535.60676690183982"/>
    <n v="-373.69714926486188"/>
  </r>
  <r>
    <x v="3"/>
    <x v="14"/>
    <x v="29"/>
    <n v="-1132.1118394456348"/>
    <n v="-49.647592834971697"/>
  </r>
  <r>
    <x v="2"/>
    <x v="19"/>
    <x v="29"/>
    <n v="4528.6568066015843"/>
    <n v="597.69613160374467"/>
  </r>
  <r>
    <x v="2"/>
    <x v="0"/>
    <x v="30"/>
    <n v="27244.829057357445"/>
    <n v="9238.1677979906581"/>
  </r>
  <r>
    <x v="0"/>
    <x v="6"/>
    <x v="15"/>
    <n v="8338.0357864078087"/>
    <n v="675.64213105956844"/>
  </r>
  <r>
    <x v="1"/>
    <x v="5"/>
    <x v="13"/>
    <n v="14793.081601667955"/>
    <n v="1367.7067311889591"/>
  </r>
  <r>
    <x v="1"/>
    <x v="20"/>
    <x v="31"/>
    <n v="13209.068531861329"/>
    <n v="2784.9708023494131"/>
  </r>
  <r>
    <x v="0"/>
    <x v="20"/>
    <x v="32"/>
    <n v="565278.46813842177"/>
    <n v="372611.40896404203"/>
  </r>
  <r>
    <x v="1"/>
    <x v="20"/>
    <x v="33"/>
    <n v="1078440.353234591"/>
    <n v="702618.92298842571"/>
  </r>
  <r>
    <x v="0"/>
    <x v="21"/>
    <x v="23"/>
    <n v="690859.97237106541"/>
    <n v="442257.21976729098"/>
  </r>
  <r>
    <x v="1"/>
    <x v="22"/>
    <x v="20"/>
    <n v="1024924.4882373039"/>
    <n v="666551.93554454518"/>
  </r>
  <r>
    <x v="0"/>
    <x v="20"/>
    <x v="33"/>
    <n v="611260.24364953896"/>
    <n v="398203.71840605611"/>
  </r>
  <r>
    <x v="3"/>
    <x v="23"/>
    <x v="17"/>
    <n v="643355.31979763554"/>
    <n v="419290.12851749233"/>
  </r>
  <r>
    <x v="2"/>
    <x v="24"/>
    <x v="19"/>
    <n v="172531.39255680534"/>
    <n v="116543.55506813293"/>
  </r>
  <r>
    <x v="2"/>
    <x v="21"/>
    <x v="20"/>
    <n v="10873.992336428568"/>
    <n v="6150.6215693109916"/>
  </r>
  <r>
    <x v="3"/>
    <x v="24"/>
    <x v="34"/>
    <n v="31893.222671223688"/>
    <n v="16497.318305964673"/>
  </r>
  <r>
    <x v="2"/>
    <x v="25"/>
    <x v="19"/>
    <n v="9509.6637679984524"/>
    <n v="5183.6623753732647"/>
  </r>
  <r>
    <x v="1"/>
    <x v="25"/>
    <x v="34"/>
    <n v="6973.3888445242264"/>
    <n v="1336.4265412872508"/>
  </r>
  <r>
    <x v="1"/>
    <x v="4"/>
    <x v="11"/>
    <n v="2.3022296868777001"/>
    <n v="12.1947096493867"/>
  </r>
  <r>
    <x v="0"/>
    <x v="14"/>
    <x v="29"/>
    <n v="0"/>
    <n v="0"/>
  </r>
  <r>
    <x v="1"/>
    <x v="9"/>
    <x v="16"/>
    <n v="21682.34756924113"/>
    <n v="3687.117613866641"/>
  </r>
  <r>
    <x v="1"/>
    <x v="26"/>
    <x v="35"/>
    <n v="17406.312577781206"/>
    <n v="1707.2128189682494"/>
  </r>
  <r>
    <x v="1"/>
    <x v="27"/>
    <x v="10"/>
    <n v="20525.169950939391"/>
    <n v="1819.9968832124141"/>
  </r>
  <r>
    <x v="2"/>
    <x v="28"/>
    <x v="36"/>
    <n v="523981.82673455088"/>
    <n v="198039.47362290169"/>
  </r>
  <r>
    <x v="1"/>
    <x v="3"/>
    <x v="3"/>
    <n v="2240280.0654667085"/>
    <n v="874923.07571819634"/>
  </r>
  <r>
    <x v="3"/>
    <x v="29"/>
    <x v="4"/>
    <n v="1735899.0642563207"/>
    <n v="669247.5943792772"/>
  </r>
  <r>
    <x v="0"/>
    <x v="30"/>
    <x v="1"/>
    <n v="0"/>
    <n v="0"/>
  </r>
  <r>
    <x v="2"/>
    <x v="29"/>
    <x v="4"/>
    <n v="524873.47320878482"/>
    <n v="199166.80606254717"/>
  </r>
  <r>
    <x v="2"/>
    <x v="31"/>
    <x v="37"/>
    <n v="524152.26299217762"/>
    <n v="198515.6675753801"/>
  </r>
  <r>
    <x v="1"/>
    <x v="32"/>
    <x v="38"/>
    <n v="180414.95400009694"/>
    <n v="58833.542371281001"/>
  </r>
  <r>
    <x v="1"/>
    <x v="33"/>
    <x v="39"/>
    <n v="2779832.107801002"/>
    <n v="1093400.0302677855"/>
  </r>
  <r>
    <x v="2"/>
    <x v="33"/>
    <x v="39"/>
    <n v="539922.66860531212"/>
    <n v="203954.69654203116"/>
  </r>
  <r>
    <x v="0"/>
    <x v="33"/>
    <x v="39"/>
    <n v="0"/>
    <n v="0"/>
  </r>
  <r>
    <x v="0"/>
    <x v="31"/>
    <x v="40"/>
    <n v="0"/>
    <n v="0"/>
  </r>
  <r>
    <x v="0"/>
    <x v="34"/>
    <x v="41"/>
    <n v="5418.6233144817652"/>
    <n v="317.36218947987078"/>
  </r>
  <r>
    <x v="0"/>
    <x v="20"/>
    <x v="17"/>
    <n v="252.10060021440191"/>
    <n v="-50.915670956518198"/>
  </r>
  <r>
    <x v="3"/>
    <x v="35"/>
    <x v="42"/>
    <n v="1384138.9378740536"/>
    <n v="710202.18994064804"/>
  </r>
  <r>
    <x v="3"/>
    <x v="11"/>
    <x v="36"/>
    <n v="100420.73530884598"/>
    <n v="31399.455651418899"/>
  </r>
  <r>
    <x v="3"/>
    <x v="22"/>
    <x v="43"/>
    <n v="-97.763257244436701"/>
    <n v="-56.085595059415397"/>
  </r>
  <r>
    <x v="1"/>
    <x v="36"/>
    <x v="19"/>
    <n v="76.137961068268993"/>
    <n v="24.592525484125002"/>
  </r>
  <r>
    <x v="1"/>
    <x v="37"/>
    <x v="22"/>
    <n v="712.45981720286625"/>
    <n v="79.725391844665793"/>
  </r>
  <r>
    <x v="2"/>
    <x v="38"/>
    <x v="44"/>
    <n v="298.14705190035818"/>
    <n v="42.554350127056502"/>
  </r>
  <r>
    <x v="1"/>
    <x v="39"/>
    <x v="17"/>
    <n v="8889.5118318752939"/>
    <n v="2141.6001153019888"/>
  </r>
  <r>
    <x v="1"/>
    <x v="40"/>
    <x v="45"/>
    <n v="17564.711648338536"/>
    <n v="2125.3698624280996"/>
  </r>
  <r>
    <x v="2"/>
    <x v="32"/>
    <x v="46"/>
    <n v="513902.42684902612"/>
    <n v="194998.25861004391"/>
  </r>
  <r>
    <x v="2"/>
    <x v="33"/>
    <x v="47"/>
    <n v="29302.359045431222"/>
    <n v="9512.6382798872601"/>
  </r>
  <r>
    <x v="2"/>
    <x v="41"/>
    <x v="4"/>
    <n v="28900.350687789542"/>
    <n v="8844.0312036662926"/>
  </r>
  <r>
    <x v="2"/>
    <x v="42"/>
    <x v="1"/>
    <n v="27959.873237861946"/>
    <n v="8397.5209640431985"/>
  </r>
  <r>
    <x v="3"/>
    <x v="43"/>
    <x v="31"/>
    <n v="-24.025946116619799"/>
    <n v="-17.717330851457898"/>
  </r>
  <r>
    <x v="0"/>
    <x v="40"/>
    <x v="15"/>
    <n v="683.1148694669057"/>
    <n v="93.166662705684601"/>
  </r>
  <r>
    <x v="2"/>
    <x v="28"/>
    <x v="38"/>
    <n v="7506.3932793197155"/>
    <n v="1085.1208374943938"/>
  </r>
  <r>
    <x v="0"/>
    <x v="44"/>
    <x v="48"/>
    <n v="1109312.7303524546"/>
    <n v="585314.16104917973"/>
  </r>
  <r>
    <x v="0"/>
    <x v="18"/>
    <x v="27"/>
    <n v="12484.71311480696"/>
    <n v="1903.8339734927135"/>
  </r>
  <r>
    <x v="1"/>
    <x v="37"/>
    <x v="43"/>
    <n v="27.0067269490077"/>
    <n v="3.1313686149854001"/>
  </r>
  <r>
    <x v="3"/>
    <x v="23"/>
    <x v="23"/>
    <n v="-129.0704257950608"/>
    <n v="-67.749987268907702"/>
  </r>
  <r>
    <x v="0"/>
    <x v="35"/>
    <x v="49"/>
    <n v="-45.990657191267097"/>
    <n v="-16.356104031648002"/>
  </r>
  <r>
    <x v="2"/>
    <x v="37"/>
    <x v="20"/>
    <n v="1763.4962356746864"/>
    <n v="314.88000303812038"/>
  </r>
  <r>
    <x v="0"/>
    <x v="20"/>
    <x v="31"/>
    <n v="6464.743457032062"/>
    <n v="1586.3506965855192"/>
  </r>
  <r>
    <x v="0"/>
    <x v="35"/>
    <x v="50"/>
    <n v="532.50887024185715"/>
    <n v="70.3406607797627"/>
  </r>
  <r>
    <x v="3"/>
    <x v="36"/>
    <x v="31"/>
    <n v="76.344076924778093"/>
    <n v="41.390691757319402"/>
  </r>
  <r>
    <x v="1"/>
    <x v="13"/>
    <x v="46"/>
    <n v="1594.998998782497"/>
    <n v="60.249392920737399"/>
  </r>
  <r>
    <x v="0"/>
    <x v="20"/>
    <x v="20"/>
    <n v="-35.201753417499702"/>
    <n v="-76.0732177260047"/>
  </r>
  <r>
    <x v="3"/>
    <x v="7"/>
    <x v="10"/>
    <n v="-94.001669459276002"/>
    <n v="-43.824864215649001"/>
  </r>
  <r>
    <x v="1"/>
    <x v="41"/>
    <x v="40"/>
    <n v="1408.0408603199592"/>
    <n v="172.32070801559769"/>
  </r>
  <r>
    <x v="1"/>
    <x v="38"/>
    <x v="1"/>
    <n v="91.404886209059995"/>
    <n v="4.3260543831396001"/>
  </r>
  <r>
    <x v="0"/>
    <x v="14"/>
    <x v="8"/>
    <n v="0"/>
    <n v="0"/>
  </r>
  <r>
    <x v="0"/>
    <x v="44"/>
    <x v="50"/>
    <n v="-28.424213815257001"/>
    <n v="39.6150877667693"/>
  </r>
  <r>
    <x v="2"/>
    <x v="44"/>
    <x v="28"/>
    <n v="-142.61444329045091"/>
    <n v="-62.348895576444498"/>
  </r>
  <r>
    <x v="2"/>
    <x v="11"/>
    <x v="46"/>
    <n v="4815.9972879490542"/>
    <n v="309.19884111668739"/>
  </r>
  <r>
    <x v="0"/>
    <x v="7"/>
    <x v="51"/>
    <n v="5562.4430107433682"/>
    <n v="313.87573097911002"/>
  </r>
  <r>
    <x v="3"/>
    <x v="4"/>
    <x v="52"/>
    <n v="8307.6517875099034"/>
    <n v="600.71849115449356"/>
  </r>
  <r>
    <x v="3"/>
    <x v="10"/>
    <x v="24"/>
    <n v="-577.47833648185963"/>
    <n v="-158.78487475111959"/>
  </r>
  <r>
    <x v="3"/>
    <x v="45"/>
    <x v="5"/>
    <n v="23884.043146947748"/>
    <n v="3314.6280321747818"/>
  </r>
  <r>
    <x v="2"/>
    <x v="19"/>
    <x v="7"/>
    <n v="-201.44455761541491"/>
    <n v="135.65546778093071"/>
  </r>
  <r>
    <x v="3"/>
    <x v="46"/>
    <x v="53"/>
    <n v="186.6636558958393"/>
    <n v="-311.33868847283532"/>
  </r>
  <r>
    <x v="0"/>
    <x v="15"/>
    <x v="14"/>
    <n v="25.732895822525599"/>
    <n v="18.189961694522299"/>
  </r>
  <r>
    <x v="2"/>
    <x v="38"/>
    <x v="3"/>
    <n v="-68.191061643093406"/>
    <n v="-22.0419003978459"/>
  </r>
  <r>
    <x v="1"/>
    <x v="4"/>
    <x v="6"/>
    <n v="-259.19120383196417"/>
    <n v="-303.85068245293621"/>
  </r>
  <r>
    <x v="3"/>
    <x v="47"/>
    <x v="19"/>
    <n v="31.890296624552601"/>
    <n v="17.534066121945798"/>
  </r>
  <r>
    <x v="1"/>
    <x v="48"/>
    <x v="24"/>
    <n v="300.1787856379409"/>
    <n v="106.66293279551159"/>
  </r>
  <r>
    <x v="1"/>
    <x v="47"/>
    <x v="34"/>
    <n v="18.0495066193897"/>
    <n v="-1.1289891726315999"/>
  </r>
  <r>
    <x v="1"/>
    <x v="20"/>
    <x v="19"/>
    <n v="-3.0003725318063998"/>
    <n v="4.7208480843908998"/>
  </r>
  <r>
    <x v="0"/>
    <x v="13"/>
    <x v="38"/>
    <n v="0"/>
    <n v="0"/>
  </r>
  <r>
    <x v="3"/>
    <x v="25"/>
    <x v="22"/>
    <n v="-31.2925416272627"/>
    <n v="-17.780397658651101"/>
  </r>
  <r>
    <x v="3"/>
    <x v="49"/>
    <x v="24"/>
    <n v="11233.599463764604"/>
    <n v="893.02128421613065"/>
  </r>
  <r>
    <x v="1"/>
    <x v="36"/>
    <x v="17"/>
    <n v="270.06582191554651"/>
    <n v="74.534385183905798"/>
  </r>
  <r>
    <x v="2"/>
    <x v="29"/>
    <x v="40"/>
    <n v="5147.5414662864187"/>
    <n v="630.27039794633617"/>
  </r>
  <r>
    <x v="3"/>
    <x v="18"/>
    <x v="49"/>
    <n v="267.44223029793039"/>
    <n v="110.7768989377961"/>
  </r>
  <r>
    <x v="3"/>
    <x v="50"/>
    <x v="22"/>
    <n v="78.116579779081803"/>
    <n v="10.978858091394899"/>
  </r>
  <r>
    <x v="2"/>
    <x v="27"/>
    <x v="6"/>
    <n v="-8.0669261614544006"/>
    <n v="8.5427401837819001"/>
  </r>
  <r>
    <x v="1"/>
    <x v="34"/>
    <x v="12"/>
    <n v="338.33692367180379"/>
    <n v="-51.904825557213002"/>
  </r>
  <r>
    <x v="3"/>
    <x v="45"/>
    <x v="38"/>
    <n v="78.262059025764401"/>
    <n v="15.0227685657682"/>
  </r>
  <r>
    <x v="0"/>
    <x v="7"/>
    <x v="37"/>
    <n v="0"/>
    <n v="0"/>
  </r>
  <r>
    <x v="2"/>
    <x v="48"/>
    <x v="9"/>
    <n v="35.182789639232602"/>
    <n v="5.6793965786967"/>
  </r>
  <r>
    <x v="0"/>
    <x v="51"/>
    <x v="50"/>
    <n v="25812.27106063594"/>
    <n v="6130.1388484202371"/>
  </r>
  <r>
    <x v="1"/>
    <x v="4"/>
    <x v="24"/>
    <n v="190.68574329153839"/>
    <n v="137.78394559026091"/>
  </r>
  <r>
    <x v="1"/>
    <x v="49"/>
    <x v="36"/>
    <n v="-133.9577909050991"/>
    <n v="-31.881447856069801"/>
  </r>
  <r>
    <x v="1"/>
    <x v="16"/>
    <x v="41"/>
    <n v="55.659148856645899"/>
    <n v="43.635816747955701"/>
  </r>
  <r>
    <x v="3"/>
    <x v="13"/>
    <x v="4"/>
    <n v="-148.62026012175161"/>
    <n v="-61.108339556862198"/>
  </r>
  <r>
    <x v="0"/>
    <x v="16"/>
    <x v="37"/>
    <n v="0"/>
    <n v="0"/>
  </r>
  <r>
    <x v="1"/>
    <x v="38"/>
    <x v="19"/>
    <n v="1.2586596295014001"/>
    <n v="-0.1640995409955"/>
  </r>
  <r>
    <x v="2"/>
    <x v="12"/>
    <x v="5"/>
    <n v="54.979010008442799"/>
    <n v="23.374672875643199"/>
  </r>
  <r>
    <x v="3"/>
    <x v="14"/>
    <x v="24"/>
    <n v="-99.833096381052201"/>
    <n v="38.5561988150696"/>
  </r>
  <r>
    <x v="0"/>
    <x v="36"/>
    <x v="17"/>
    <n v="58.035523384551901"/>
    <n v="22.8433042343853"/>
  </r>
  <r>
    <x v="2"/>
    <x v="44"/>
    <x v="41"/>
    <n v="0"/>
    <n v="0"/>
  </r>
  <r>
    <x v="1"/>
    <x v="44"/>
    <x v="16"/>
    <n v="-130.7752174114755"/>
    <n v="-12.273550266992499"/>
  </r>
  <r>
    <x v="3"/>
    <x v="44"/>
    <x v="14"/>
    <n v="0"/>
    <n v="0"/>
  </r>
  <r>
    <x v="2"/>
    <x v="35"/>
    <x v="54"/>
    <n v="6908.5370701915581"/>
    <n v="1007.9203211244451"/>
  </r>
  <r>
    <x v="3"/>
    <x v="20"/>
    <x v="55"/>
    <n v="-32.421717577849002"/>
    <n v="-17.245113121085801"/>
  </r>
  <r>
    <x v="0"/>
    <x v="25"/>
    <x v="26"/>
    <n v="-38.208210474338401"/>
    <n v="-20.708229716419801"/>
  </r>
  <r>
    <x v="3"/>
    <x v="52"/>
    <x v="19"/>
    <n v="22.865003482227699"/>
    <n v="16.2613084903398"/>
  </r>
  <r>
    <x v="3"/>
    <x v="12"/>
    <x v="30"/>
    <n v="-305.46065320793468"/>
    <n v="-137.79890915281379"/>
  </r>
  <r>
    <x v="2"/>
    <x v="45"/>
    <x v="38"/>
    <n v="-57.154152903839801"/>
    <n v="-22.948965735503499"/>
  </r>
  <r>
    <x v="3"/>
    <x v="31"/>
    <x v="39"/>
    <n v="225.6329043203379"/>
    <n v="67.770183592293606"/>
  </r>
  <r>
    <x v="3"/>
    <x v="53"/>
    <x v="54"/>
    <n v="27773.75522737639"/>
    <n v="8869.7547967290975"/>
  </r>
  <r>
    <x v="3"/>
    <x v="53"/>
    <x v="56"/>
    <n v="-48.7570083023747"/>
    <n v="13.3406845397335"/>
  </r>
  <r>
    <x v="1"/>
    <x v="53"/>
    <x v="49"/>
    <n v="161.77627095304851"/>
    <n v="104.21779561945181"/>
  </r>
  <r>
    <x v="3"/>
    <x v="9"/>
    <x v="6"/>
    <n v="-35.079830048867201"/>
    <n v="45.614016655413202"/>
  </r>
  <r>
    <x v="1"/>
    <x v="14"/>
    <x v="24"/>
    <n v="-31.111647648139201"/>
    <n v="83.953617625004"/>
  </r>
  <r>
    <x v="2"/>
    <x v="4"/>
    <x v="10"/>
    <n v="-220.27393542808079"/>
    <n v="-150.08706118736779"/>
  </r>
  <r>
    <x v="1"/>
    <x v="27"/>
    <x v="30"/>
    <n v="-57.097299247063297"/>
    <n v="-24.4534325012484"/>
  </r>
  <r>
    <x v="3"/>
    <x v="14"/>
    <x v="9"/>
    <n v="-205.53113206804181"/>
    <n v="24.262731237423498"/>
  </r>
  <r>
    <x v="2"/>
    <x v="46"/>
    <x v="51"/>
    <n v="129.03229377254459"/>
    <n v="74.056668324117496"/>
  </r>
  <r>
    <x v="0"/>
    <x v="20"/>
    <x v="55"/>
    <n v="-66.682830280815494"/>
    <n v="-6.7302199962435996"/>
  </r>
  <r>
    <x v="0"/>
    <x v="25"/>
    <x v="22"/>
    <n v="7.2094151436336"/>
    <n v="-1.8700659186344999"/>
  </r>
  <r>
    <x v="2"/>
    <x v="13"/>
    <x v="40"/>
    <n v="-1.0563815286778999"/>
    <n v="-6.6441155072290998"/>
  </r>
  <r>
    <x v="1"/>
    <x v="5"/>
    <x v="5"/>
    <n v="-152.91027615158001"/>
    <n v="-9.0049414918250008"/>
  </r>
  <r>
    <x v="1"/>
    <x v="28"/>
    <x v="47"/>
    <n v="70.434438058691001"/>
    <n v="19.0380688923549"/>
  </r>
  <r>
    <x v="0"/>
    <x v="17"/>
    <x v="6"/>
    <n v="-3.7062216987483998"/>
    <n v="-3.9975013227588998"/>
  </r>
  <r>
    <x v="3"/>
    <x v="39"/>
    <x v="19"/>
    <n v="76.710123815179202"/>
    <n v="-81.329940269007807"/>
  </r>
  <r>
    <x v="0"/>
    <x v="16"/>
    <x v="41"/>
    <n v="-448.0326850726729"/>
    <n v="-71.610491531742497"/>
  </r>
  <r>
    <x v="0"/>
    <x v="48"/>
    <x v="36"/>
    <n v="0"/>
    <n v="0"/>
  </r>
  <r>
    <x v="3"/>
    <x v="26"/>
    <x v="29"/>
    <n v="-384.91624395087581"/>
    <n v="-236.78664555123319"/>
  </r>
  <r>
    <x v="3"/>
    <x v="11"/>
    <x v="40"/>
    <n v="157.92856023635201"/>
    <n v="46.979842650114598"/>
  </r>
  <r>
    <x v="0"/>
    <x v="26"/>
    <x v="12"/>
    <n v="103.8714075792806"/>
    <n v="-27.830192604258698"/>
  </r>
  <r>
    <x v="1"/>
    <x v="39"/>
    <x v="20"/>
    <n v="-82.714640883713002"/>
    <n v="4.8286855360369003"/>
  </r>
  <r>
    <x v="3"/>
    <x v="54"/>
    <x v="9"/>
    <n v="389.4040632937801"/>
    <n v="67.010455583789593"/>
  </r>
  <r>
    <x v="1"/>
    <x v="27"/>
    <x v="24"/>
    <n v="-57.097299247063297"/>
    <n v="-24.4534325012484"/>
  </r>
  <r>
    <x v="0"/>
    <x v="37"/>
    <x v="26"/>
    <n v="56.219912422501501"/>
    <n v="12.031693866775299"/>
  </r>
  <r>
    <x v="0"/>
    <x v="41"/>
    <x v="1"/>
    <n v="0"/>
    <n v="0"/>
  </r>
  <r>
    <x v="3"/>
    <x v="46"/>
    <x v="14"/>
    <n v="-496.90355360737351"/>
    <n v="-284.108592905992"/>
  </r>
  <r>
    <x v="0"/>
    <x v="13"/>
    <x v="40"/>
    <n v="0"/>
    <n v="0"/>
  </r>
  <r>
    <x v="1"/>
    <x v="46"/>
    <x v="10"/>
    <n v="-46.223027566793299"/>
    <n v="-22.732219085628302"/>
  </r>
  <r>
    <x v="3"/>
    <x v="48"/>
    <x v="37"/>
    <n v="-79.270251585773707"/>
    <n v="-27.367467338427701"/>
  </r>
  <r>
    <x v="0"/>
    <x v="45"/>
    <x v="38"/>
    <n v="0"/>
    <n v="0"/>
  </r>
  <r>
    <x v="0"/>
    <x v="28"/>
    <x v="39"/>
    <n v="0"/>
    <n v="0"/>
  </r>
  <r>
    <x v="3"/>
    <x v="20"/>
    <x v="23"/>
    <n v="21.526145572840001"/>
    <n v="11.565656305824801"/>
  </r>
  <r>
    <x v="2"/>
    <x v="25"/>
    <x v="23"/>
    <n v="32.190050927720101"/>
    <n v="-8.8739987113078005"/>
  </r>
  <r>
    <x v="3"/>
    <x v="25"/>
    <x v="23"/>
    <n v="207.32035126419771"/>
    <n v="-0.57269427710080001"/>
  </r>
  <r>
    <x v="3"/>
    <x v="35"/>
    <x v="27"/>
    <n v="252.32441114789239"/>
    <n v="71.086293340889199"/>
  </r>
  <r>
    <x v="0"/>
    <x v="36"/>
    <x v="57"/>
    <n v="-4.6640533000167999"/>
    <n v="-2.9954831582896002"/>
  </r>
  <r>
    <x v="0"/>
    <x v="37"/>
    <x v="58"/>
    <n v="-57.510363118626998"/>
    <n v="-5.4319109915104997"/>
  </r>
  <r>
    <x v="3"/>
    <x v="20"/>
    <x v="59"/>
    <n v="-32.421717577849002"/>
    <n v="-17.245113121085801"/>
  </r>
  <r>
    <x v="0"/>
    <x v="38"/>
    <x v="37"/>
    <n v="0"/>
    <n v="0"/>
  </r>
  <r>
    <x v="1"/>
    <x v="20"/>
    <x v="43"/>
    <n v="-172.6169277653236"/>
    <n v="-41.132523085690202"/>
  </r>
  <r>
    <x v="1"/>
    <x v="47"/>
    <x v="43"/>
    <n v="16.706484265843201"/>
    <n v="1.4472077298032999"/>
  </r>
  <r>
    <x v="2"/>
    <x v="18"/>
    <x v="49"/>
    <n v="-116.10063649679761"/>
    <n v="32.787436983869398"/>
  </r>
  <r>
    <x v="1"/>
    <x v="7"/>
    <x v="44"/>
    <n v="-144.01397643044251"/>
    <n v="-11.3972059882565"/>
  </r>
  <r>
    <x v="1"/>
    <x v="34"/>
    <x v="52"/>
    <n v="-212.724759334498"/>
    <n v="-127.91821664628699"/>
  </r>
  <r>
    <x v="1"/>
    <x v="55"/>
    <x v="60"/>
    <n v="24144.927011022704"/>
    <n v="2806.5751353808328"/>
  </r>
  <r>
    <x v="0"/>
    <x v="55"/>
    <x v="48"/>
    <n v="28704.028338417073"/>
    <n v="7019.1500219144982"/>
  </r>
  <r>
    <x v="2"/>
    <x v="55"/>
    <x v="48"/>
    <n v="10693.154492621303"/>
    <n v="2692.607474344527"/>
  </r>
  <r>
    <x v="3"/>
    <x v="55"/>
    <x v="50"/>
    <n v="53.878339207050999"/>
    <n v="14.943794222738999"/>
  </r>
  <r>
    <x v="3"/>
    <x v="55"/>
    <x v="54"/>
    <n v="404.19905908051823"/>
    <n v="40.395990978237997"/>
  </r>
  <r>
    <x v="3"/>
    <x v="33"/>
    <x v="33"/>
    <n v="-94.443555712266999"/>
    <n v="-35.540648176434999"/>
  </r>
  <r>
    <x v="1"/>
    <x v="4"/>
    <x v="18"/>
    <n v="0"/>
    <n v="0"/>
  </r>
  <r>
    <x v="3"/>
    <x v="17"/>
    <x v="35"/>
    <n v="-221.2192838320058"/>
    <n v="-10.0751232200136"/>
  </r>
  <r>
    <x v="1"/>
    <x v="4"/>
    <x v="36"/>
    <n v="167.91947343488999"/>
    <n v="29.037421833842998"/>
  </r>
  <r>
    <x v="0"/>
    <x v="24"/>
    <x v="61"/>
    <n v="-85.099771645086506"/>
    <n v="-43.410184941876402"/>
  </r>
  <r>
    <x v="1"/>
    <x v="5"/>
    <x v="10"/>
    <n v="-4.2009231489639003"/>
    <n v="-4.7862852287906001"/>
  </r>
  <r>
    <x v="1"/>
    <x v="29"/>
    <x v="3"/>
    <n v="69.997245175433804"/>
    <n v="17.633149972243"/>
  </r>
  <r>
    <x v="2"/>
    <x v="54"/>
    <x v="30"/>
    <n v="95.476943374670498"/>
    <n v="14.7432381725038"/>
  </r>
  <r>
    <x v="3"/>
    <x v="48"/>
    <x v="9"/>
    <n v="-46.462112492157601"/>
    <n v="-20.006588639559101"/>
  </r>
  <r>
    <x v="3"/>
    <x v="42"/>
    <x v="0"/>
    <n v="-26.3582442952289"/>
    <n v="-5.7568766931457001"/>
  </r>
  <r>
    <x v="3"/>
    <x v="54"/>
    <x v="43"/>
    <n v="-3.9775486578648001"/>
    <n v="-7.2483110687275998"/>
  </r>
  <r>
    <x v="1"/>
    <x v="4"/>
    <x v="40"/>
    <n v="0"/>
    <n v="0"/>
  </r>
  <r>
    <x v="1"/>
    <x v="6"/>
    <x v="8"/>
    <n v="-126.429716667222"/>
    <n v="-7.0467530455173"/>
  </r>
  <r>
    <x v="3"/>
    <x v="23"/>
    <x v="62"/>
    <n v="-88.497306310720205"/>
    <n v="0"/>
  </r>
  <r>
    <x v="3"/>
    <x v="32"/>
    <x v="2"/>
    <n v="-15.081930177413"/>
    <n v="-1.8651746799061"/>
  </r>
  <r>
    <x v="2"/>
    <x v="31"/>
    <x v="39"/>
    <n v="3.1034814371534001"/>
    <n v="-9.3274257837425996"/>
  </r>
  <r>
    <x v="1"/>
    <x v="55"/>
    <x v="63"/>
    <n v="20.1079129079043"/>
    <n v="7.7630034192494"/>
  </r>
  <r>
    <x v="0"/>
    <x v="17"/>
    <x v="35"/>
    <n v="52.105290617017602"/>
    <n v="41.538531024424998"/>
  </r>
  <r>
    <x v="3"/>
    <x v="52"/>
    <x v="20"/>
    <n v="-4.2855850907938002"/>
    <n v="6.6593083230900005E-2"/>
  </r>
  <r>
    <x v="2"/>
    <x v="4"/>
    <x v="9"/>
    <n v="-11.95007602774"/>
    <n v="7.7065375426456004"/>
  </r>
  <r>
    <x v="0"/>
    <x v="38"/>
    <x v="4"/>
    <n v="0"/>
    <n v="0"/>
  </r>
  <r>
    <x v="1"/>
    <x v="54"/>
    <x v="59"/>
    <n v="-28.1121135410833"/>
    <n v="-14.845511983644901"/>
  </r>
  <r>
    <x v="0"/>
    <x v="20"/>
    <x v="26"/>
    <n v="-40.653245917912102"/>
    <n v="4.3962427386735996"/>
  </r>
  <r>
    <x v="1"/>
    <x v="37"/>
    <x v="61"/>
    <n v="-18.797582008172"/>
    <n v="-20.185830694448299"/>
  </r>
  <r>
    <x v="0"/>
    <x v="27"/>
    <x v="6"/>
    <n v="-109.01455975928199"/>
    <n v="-38.299815661913101"/>
  </r>
  <r>
    <x v="2"/>
    <x v="38"/>
    <x v="0"/>
    <n v="-68.191061643093406"/>
    <n v="-22.0419003978459"/>
  </r>
  <r>
    <x v="0"/>
    <x v="27"/>
    <x v="9"/>
    <n v="-31.520066880306899"/>
    <n v="-16.518345839700299"/>
  </r>
  <r>
    <x v="3"/>
    <x v="34"/>
    <x v="45"/>
    <n v="491.77395627707801"/>
    <n v="287.95967264657003"/>
  </r>
  <r>
    <x v="3"/>
    <x v="48"/>
    <x v="30"/>
    <n v="-56.784597209539697"/>
    <n v="-9.7380683125442999"/>
  </r>
  <r>
    <x v="3"/>
    <x v="51"/>
    <x v="28"/>
    <n v="4353.6153682202394"/>
    <n v="435.42666509389011"/>
  </r>
  <r>
    <x v="1"/>
    <x v="48"/>
    <x v="44"/>
    <n v="-85.725916798165898"/>
    <n v="-30.093489188670699"/>
  </r>
  <r>
    <x v="0"/>
    <x v="40"/>
    <x v="52"/>
    <n v="-29.1699498478599"/>
    <n v="43.4639659622636"/>
  </r>
  <r>
    <x v="0"/>
    <x v="26"/>
    <x v="0"/>
    <n v="0"/>
    <n v="0"/>
  </r>
  <r>
    <x v="0"/>
    <x v="54"/>
    <x v="36"/>
    <n v="0"/>
    <n v="0"/>
  </r>
  <r>
    <x v="1"/>
    <x v="7"/>
    <x v="24"/>
    <n v="365.48052080062712"/>
    <n v="255.17203000455279"/>
  </r>
  <r>
    <x v="1"/>
    <x v="4"/>
    <x v="23"/>
    <n v="0"/>
    <n v="0"/>
  </r>
  <r>
    <x v="3"/>
    <x v="24"/>
    <x v="64"/>
    <n v="-8.2275182376824993"/>
    <n v="-4.0114492533863997"/>
  </r>
  <r>
    <x v="3"/>
    <x v="54"/>
    <x v="44"/>
    <n v="270.2796765269876"/>
    <n v="58.996428076155397"/>
  </r>
  <r>
    <x v="3"/>
    <x v="15"/>
    <x v="30"/>
    <n v="65.393621092486001"/>
    <n v="28.257714127549502"/>
  </r>
  <r>
    <x v="2"/>
    <x v="8"/>
    <x v="10"/>
    <n v="-223.16130782787911"/>
    <n v="-186.26505519390901"/>
  </r>
  <r>
    <x v="2"/>
    <x v="53"/>
    <x v="63"/>
    <n v="-30.712695046906301"/>
    <n v="2.5073738582332998"/>
  </r>
  <r>
    <x v="3"/>
    <x v="54"/>
    <x v="37"/>
    <n v="-4.6800515542773002"/>
    <n v="-5.9794069529937"/>
  </r>
  <r>
    <x v="3"/>
    <x v="16"/>
    <x v="45"/>
    <n v="-56.411379697263598"/>
    <n v="-8.9863140152203993"/>
  </r>
  <r>
    <x v="2"/>
    <x v="31"/>
    <x v="47"/>
    <n v="25.289320150777598"/>
    <n v="-4.3412373146177998"/>
  </r>
  <r>
    <x v="3"/>
    <x v="6"/>
    <x v="52"/>
    <n v="82.450783121975604"/>
    <n v="43.093353999058799"/>
  </r>
  <r>
    <x v="1"/>
    <x v="34"/>
    <x v="45"/>
    <n v="-136.93264670775881"/>
    <n v="-66.595110125408098"/>
  </r>
  <r>
    <x v="2"/>
    <x v="7"/>
    <x v="9"/>
    <n v="-17.3294970764853"/>
    <n v="-23.763326016550302"/>
  </r>
  <r>
    <x v="0"/>
    <x v="54"/>
    <x v="46"/>
    <n v="0"/>
    <n v="0"/>
  </r>
  <r>
    <x v="0"/>
    <x v="22"/>
    <x v="65"/>
    <n v="-7.0497983305116003"/>
    <n v="-3.2789148906091001"/>
  </r>
  <r>
    <x v="1"/>
    <x v="39"/>
    <x v="23"/>
    <n v="-24.518290542134501"/>
    <n v="10.549435095237101"/>
  </r>
  <r>
    <x v="1"/>
    <x v="4"/>
    <x v="33"/>
    <n v="0"/>
    <n v="0"/>
  </r>
  <r>
    <x v="1"/>
    <x v="35"/>
    <x v="56"/>
    <n v="27.201395513723501"/>
    <n v="26.774069076859799"/>
  </r>
  <r>
    <x v="2"/>
    <x v="23"/>
    <x v="26"/>
    <n v="-2.0075629708984"/>
    <n v="-0.1443131043318"/>
  </r>
  <r>
    <x v="2"/>
    <x v="10"/>
    <x v="9"/>
    <n v="45.077553026430998"/>
    <n v="18.6447420844842"/>
  </r>
  <r>
    <x v="1"/>
    <x v="0"/>
    <x v="38"/>
    <n v="-34.1441118992566"/>
    <n v="-27.2085152638906"/>
  </r>
  <r>
    <x v="0"/>
    <x v="9"/>
    <x v="11"/>
    <n v="-102.75150229135011"/>
    <n v="-71.817747944972595"/>
  </r>
  <r>
    <x v="0"/>
    <x v="10"/>
    <x v="5"/>
    <n v="0"/>
    <n v="0"/>
  </r>
  <r>
    <x v="2"/>
    <x v="54"/>
    <x v="40"/>
    <n v="-4.4805246803063001"/>
    <n v="-5.1061460645179002"/>
  </r>
  <r>
    <x v="0"/>
    <x v="45"/>
    <x v="4"/>
    <n v="0"/>
    <n v="0"/>
  </r>
  <r>
    <x v="1"/>
    <x v="6"/>
    <x v="29"/>
    <n v="-4.3455007442535001"/>
    <n v="-5.2267972214752003"/>
  </r>
  <r>
    <x v="2"/>
    <x v="35"/>
    <x v="49"/>
    <n v="-13.563415730701699"/>
    <n v="1.8065705706141999"/>
  </r>
  <r>
    <x v="2"/>
    <x v="23"/>
    <x v="66"/>
    <n v="-65.8754910712548"/>
    <n v="-5.6809940247912003"/>
  </r>
  <r>
    <x v="0"/>
    <x v="36"/>
    <x v="67"/>
    <n v="-25.598496647910299"/>
    <n v="-17.3836116875543"/>
  </r>
  <r>
    <x v="3"/>
    <x v="33"/>
    <x v="57"/>
    <n v="-60.596316030821903"/>
    <n v="-18.608090225084801"/>
  </r>
  <r>
    <x v="0"/>
    <x v="7"/>
    <x v="7"/>
    <n v="28.471253493921498"/>
    <n v="25.249915685357699"/>
  </r>
  <r>
    <x v="0"/>
    <x v="44"/>
    <x v="27"/>
    <n v="-14.444075085216401"/>
    <n v="-9.3047365723240993"/>
  </r>
  <r>
    <x v="3"/>
    <x v="26"/>
    <x v="15"/>
    <n v="-258.6753009193547"/>
    <n v="-169.88057096526461"/>
  </r>
  <r>
    <x v="1"/>
    <x v="26"/>
    <x v="51"/>
    <n v="45.125974360578603"/>
    <n v="26.398952573778502"/>
  </r>
  <r>
    <x v="3"/>
    <x v="50"/>
    <x v="23"/>
    <n v="21.807106355203398"/>
    <n v="1.8548245184359"/>
  </r>
  <r>
    <x v="0"/>
    <x v="4"/>
    <x v="9"/>
    <n v="-63.435255533053102"/>
    <n v="-68.294471412161599"/>
  </r>
  <r>
    <x v="0"/>
    <x v="12"/>
    <x v="0"/>
    <n v="0"/>
    <n v="0"/>
  </r>
  <r>
    <x v="3"/>
    <x v="47"/>
    <x v="20"/>
    <n v="-2.5395079302622001"/>
    <n v="-0.1736928041736"/>
  </r>
  <r>
    <x v="2"/>
    <x v="5"/>
    <x v="14"/>
    <n v="-87.202394989889896"/>
    <n v="-41.425276949855103"/>
  </r>
  <r>
    <x v="1"/>
    <x v="40"/>
    <x v="6"/>
    <n v="140.60854892031051"/>
    <n v="4.2056742435008996"/>
  </r>
  <r>
    <x v="0"/>
    <x v="25"/>
    <x v="61"/>
    <n v="-7.0497983305116003"/>
    <n v="-3.2789148906091001"/>
  </r>
  <r>
    <x v="1"/>
    <x v="51"/>
    <x v="35"/>
    <n v="229.21301628602421"/>
    <n v="52.886195872297201"/>
  </r>
  <r>
    <x v="2"/>
    <x v="51"/>
    <x v="63"/>
    <n v="17.264231183298602"/>
    <n v="28.810466647839299"/>
  </r>
  <r>
    <x v="3"/>
    <x v="51"/>
    <x v="14"/>
    <n v="-23.305969680503701"/>
    <n v="-12.7026310109067"/>
  </r>
  <r>
    <x v="3"/>
    <x v="51"/>
    <x v="63"/>
    <n v="-49.8486982798903"/>
    <n v="-26.2345041352905"/>
  </r>
  <r>
    <x v="0"/>
    <x v="51"/>
    <x v="41"/>
    <n v="216.28604412989131"/>
    <n v="104.2603703457759"/>
  </r>
  <r>
    <x v="3"/>
    <x v="35"/>
    <x v="35"/>
    <n v="58.220571189548203"/>
    <n v="37.643792669767599"/>
  </r>
  <r>
    <x v="3"/>
    <x v="35"/>
    <x v="16"/>
    <n v="-21.412139691676"/>
    <n v="-2.6852731108419001"/>
  </r>
  <r>
    <x v="3"/>
    <x v="35"/>
    <x v="53"/>
    <n v="-15.069653618397"/>
    <n v="-1.9617137360546"/>
  </r>
  <r>
    <x v="3"/>
    <x v="35"/>
    <x v="14"/>
    <n v="-21.412139691676"/>
    <n v="-2.6852731108419001"/>
  </r>
  <r>
    <x v="2"/>
    <x v="10"/>
    <x v="4"/>
    <n v="45.077553026430998"/>
    <n v="18.6447420844842"/>
  </r>
  <r>
    <x v="0"/>
    <x v="56"/>
    <x v="11"/>
    <n v="0.42524522417589999"/>
    <n v="0.35290812007360001"/>
  </r>
  <r>
    <x v="0"/>
    <x v="56"/>
    <x v="9"/>
    <n v="0.42524522417589999"/>
    <n v="0.35290812007360001"/>
  </r>
  <r>
    <x v="0"/>
    <x v="56"/>
    <x v="10"/>
    <n v="0.12755211219410001"/>
    <n v="0.36791523891119998"/>
  </r>
  <r>
    <x v="0"/>
    <x v="56"/>
    <x v="24"/>
    <n v="0.42524522417589999"/>
    <n v="0.35290812007360001"/>
  </r>
  <r>
    <x v="0"/>
    <x v="56"/>
    <x v="44"/>
    <n v="0.42524522417589999"/>
    <n v="0.35290812007360001"/>
  </r>
  <r>
    <x v="0"/>
    <x v="53"/>
    <x v="27"/>
    <n v="51.102678729672299"/>
    <n v="-1.1371678136006"/>
  </r>
  <r>
    <x v="1"/>
    <x v="26"/>
    <x v="15"/>
    <n v="-99.828075303985401"/>
    <n v="16.966481108802402"/>
  </r>
  <r>
    <x v="0"/>
    <x v="38"/>
    <x v="38"/>
    <n v="0"/>
    <n v="0"/>
  </r>
  <r>
    <x v="0"/>
    <x v="8"/>
    <x v="44"/>
    <n v="132.25563823201301"/>
    <n v="7.8734863559520001"/>
  </r>
  <r>
    <x v="1"/>
    <x v="5"/>
    <x v="30"/>
    <n v="-152.91027615158001"/>
    <n v="-9.0049414918250008"/>
  </r>
  <r>
    <x v="3"/>
    <x v="30"/>
    <x v="3"/>
    <n v="250.27836154632541"/>
    <n v="-66.221991220485293"/>
  </r>
  <r>
    <x v="1"/>
    <x v="38"/>
    <x v="33"/>
    <n v="2.3080529521591999"/>
    <n v="-0.3009156893296"/>
  </r>
  <r>
    <x v="3"/>
    <x v="32"/>
    <x v="3"/>
    <n v="-0.64310821528289996"/>
    <n v="8.40314667598E-2"/>
  </r>
  <r>
    <x v="0"/>
    <x v="30"/>
    <x v="0"/>
    <n v="0"/>
    <n v="0"/>
  </r>
  <r>
    <x v="1"/>
    <x v="5"/>
    <x v="9"/>
    <n v="-152.91027615158001"/>
    <n v="-9.0049414918250008"/>
  </r>
  <r>
    <x v="0"/>
    <x v="33"/>
    <x v="32"/>
    <n v="0"/>
    <n v="0"/>
  </r>
  <r>
    <x v="1"/>
    <x v="4"/>
    <x v="37"/>
    <n v="0"/>
    <n v="0"/>
  </r>
  <r>
    <x v="3"/>
    <x v="15"/>
    <x v="52"/>
    <n v="48.8807299516778"/>
    <n v="3.2277358712736999"/>
  </r>
  <r>
    <x v="1"/>
    <x v="33"/>
    <x v="33"/>
    <n v="-4.7760759110904996"/>
    <n v="-5.2778174852279003"/>
  </r>
  <r>
    <x v="0"/>
    <x v="36"/>
    <x v="26"/>
    <n v="-31.158412143826801"/>
    <n v="-17.4293148258107"/>
  </r>
  <r>
    <x v="0"/>
    <x v="12"/>
    <x v="21"/>
    <n v="0"/>
    <n v="0"/>
  </r>
  <r>
    <x v="3"/>
    <x v="24"/>
    <x v="68"/>
    <n v="-36.954378453073197"/>
    <n v="-18.2141197697145"/>
  </r>
  <r>
    <x v="3"/>
    <x v="42"/>
    <x v="2"/>
    <n v="-26.3582442952289"/>
    <n v="-5.7568766931457001"/>
  </r>
  <r>
    <x v="2"/>
    <x v="10"/>
    <x v="39"/>
    <n v="-20.729548121288499"/>
    <n v="-5.3898577161503001"/>
  </r>
  <r>
    <x v="1"/>
    <x v="5"/>
    <x v="29"/>
    <n v="-144.954049664564"/>
    <n v="-9.4324714649760999"/>
  </r>
  <r>
    <x v="1"/>
    <x v="9"/>
    <x v="24"/>
    <n v="225.01677268195331"/>
    <n v="53.490854335091399"/>
  </r>
  <r>
    <x v="3"/>
    <x v="15"/>
    <x v="10"/>
    <n v="33.728979509425201"/>
    <n v="1.3510435873016999"/>
  </r>
  <r>
    <x v="2"/>
    <x v="50"/>
    <x v="20"/>
    <n v="-2.0075629708984"/>
    <n v="-0.1443131043318"/>
  </r>
  <r>
    <x v="1"/>
    <x v="54"/>
    <x v="26"/>
    <n v="-28.1121135410833"/>
    <n v="-14.845511983644901"/>
  </r>
  <r>
    <x v="3"/>
    <x v="10"/>
    <x v="22"/>
    <n v="-3.8705329800818"/>
    <n v="-4.2865978548900996"/>
  </r>
  <r>
    <x v="0"/>
    <x v="36"/>
    <x v="69"/>
    <n v="-26.9505865872366"/>
    <n v="-16.665178042176699"/>
  </r>
  <r>
    <x v="3"/>
    <x v="8"/>
    <x v="5"/>
    <n v="59.5922061058425"/>
    <n v="33.148110145406598"/>
  </r>
  <r>
    <x v="3"/>
    <x v="15"/>
    <x v="8"/>
    <n v="53.428856163101102"/>
    <n v="25.5865135476684"/>
  </r>
  <r>
    <x v="2"/>
    <x v="11"/>
    <x v="32"/>
    <n v="-71.202609686124404"/>
    <n v="-28.809858571421099"/>
  </r>
  <r>
    <x v="2"/>
    <x v="5"/>
    <x v="10"/>
    <n v="-15.887758661394299"/>
    <n v="-21.340036294948298"/>
  </r>
  <r>
    <x v="3"/>
    <x v="20"/>
    <x v="70"/>
    <n v="0"/>
    <n v="0"/>
  </r>
  <r>
    <x v="0"/>
    <x v="7"/>
    <x v="11"/>
    <n v="-18.290037201573199"/>
    <n v="10.8309569906106"/>
  </r>
  <r>
    <x v="2"/>
    <x v="11"/>
    <x v="33"/>
    <n v="-71.202609686124404"/>
    <n v="-28.809858571421099"/>
  </r>
  <r>
    <x v="0"/>
    <x v="55"/>
    <x v="56"/>
    <n v="40.059405651946904"/>
    <n v="27.629801177144401"/>
  </r>
  <r>
    <x v="2"/>
    <x v="5"/>
    <x v="51"/>
    <n v="-44.112542845292602"/>
    <n v="-18.895607475264502"/>
  </r>
  <r>
    <x v="2"/>
    <x v="51"/>
    <x v="56"/>
    <n v="17.264231183298602"/>
    <n v="28.810466647839299"/>
  </r>
  <r>
    <x v="3"/>
    <x v="52"/>
    <x v="26"/>
    <n v="-32.421717577849002"/>
    <n v="-17.245113121085801"/>
  </r>
  <r>
    <x v="2"/>
    <x v="23"/>
    <x v="58"/>
    <n v="-53.058854916247199"/>
    <n v="-5.5213813719187002"/>
  </r>
  <r>
    <x v="0"/>
    <x v="37"/>
    <x v="59"/>
    <n v="0"/>
    <n v="0"/>
  </r>
  <r>
    <x v="0"/>
    <x v="34"/>
    <x v="52"/>
    <n v="-0.96786402735249999"/>
    <n v="3.0624526680764999"/>
  </r>
  <r>
    <x v="1"/>
    <x v="13"/>
    <x v="47"/>
    <n v="69.997245175433804"/>
    <n v="17.633149972243"/>
  </r>
  <r>
    <x v="1"/>
    <x v="54"/>
    <x v="38"/>
    <n v="-298.85207847977279"/>
    <n v="-137.5787932350876"/>
  </r>
  <r>
    <x v="3"/>
    <x v="26"/>
    <x v="11"/>
    <n v="-571.54805561646197"/>
    <n v="-358.00861722250698"/>
  </r>
  <r>
    <x v="1"/>
    <x v="33"/>
    <x v="2"/>
    <n v="84.817849810769204"/>
    <n v="-21.098797613058"/>
  </r>
  <r>
    <x v="3"/>
    <x v="26"/>
    <x v="36"/>
    <n v="-285.77402780823098"/>
    <n v="-179.00430861125349"/>
  </r>
  <r>
    <x v="3"/>
    <x v="30"/>
    <x v="32"/>
    <n v="0"/>
    <n v="0"/>
  </r>
  <r>
    <x v="0"/>
    <x v="12"/>
    <x v="18"/>
    <n v="0"/>
    <n v="0"/>
  </r>
  <r>
    <x v="0"/>
    <x v="37"/>
    <x v="71"/>
    <n v="-70.190934525087698"/>
    <n v="-5.5692740235385001"/>
  </r>
  <r>
    <x v="1"/>
    <x v="38"/>
    <x v="72"/>
    <n v="9.52538457576E-2"/>
    <n v="1.50804323316E-2"/>
  </r>
  <r>
    <x v="1"/>
    <x v="50"/>
    <x v="26"/>
    <n v="18.908432237988499"/>
    <n v="1.5967317478672001"/>
  </r>
  <r>
    <x v="1"/>
    <x v="4"/>
    <x v="20"/>
    <n v="0"/>
    <n v="0"/>
  </r>
  <r>
    <x v="2"/>
    <x v="11"/>
    <x v="3"/>
    <n v="-71.202609686124404"/>
    <n v="-28.809858571421099"/>
  </r>
  <r>
    <x v="2"/>
    <x v="55"/>
    <x v="27"/>
    <n v="120.3668006889242"/>
    <n v="56.007278218798497"/>
  </r>
  <r>
    <x v="1"/>
    <x v="44"/>
    <x v="15"/>
    <n v="-4.3455007442535001"/>
    <n v="-5.2267972214752003"/>
  </r>
  <r>
    <x v="1"/>
    <x v="38"/>
    <x v="65"/>
    <n v="9.52538457576E-2"/>
    <n v="1.50804323316E-2"/>
  </r>
  <r>
    <x v="3"/>
    <x v="13"/>
    <x v="1"/>
    <n v="-26.7696337206675"/>
    <n v="-13.2668725659688"/>
  </r>
  <r>
    <x v="3"/>
    <x v="48"/>
    <x v="36"/>
    <n v="-64.413452422770106"/>
    <n v="-36.149063302955099"/>
  </r>
  <r>
    <x v="0"/>
    <x v="22"/>
    <x v="73"/>
    <n v="-7.0497983305116003"/>
    <n v="-3.2789148906091001"/>
  </r>
  <r>
    <x v="1"/>
    <x v="15"/>
    <x v="25"/>
    <n v="-15.817245688576801"/>
    <n v="-6.0587962833163003"/>
  </r>
  <r>
    <x v="1"/>
    <x v="56"/>
    <x v="35"/>
    <n v="21.605212091458"/>
    <n v="-31.065553829695599"/>
  </r>
  <r>
    <x v="1"/>
    <x v="38"/>
    <x v="74"/>
    <n v="9.7259793872000004E-3"/>
    <n v="-0.15711605352169999"/>
  </r>
  <r>
    <x v="0"/>
    <x v="20"/>
    <x v="59"/>
    <n v="-57.510363118626998"/>
    <n v="-5.4319109915104997"/>
  </r>
  <r>
    <x v="3"/>
    <x v="24"/>
    <x v="75"/>
    <n v="-9.8046276912329002"/>
    <n v="-4.9170927684625001"/>
  </r>
  <r>
    <x v="1"/>
    <x v="10"/>
    <x v="36"/>
    <n v="-75.899385271421195"/>
    <n v="-29.778461758427401"/>
  </r>
  <r>
    <x v="0"/>
    <x v="36"/>
    <x v="76"/>
    <n v="-26.9505865872366"/>
    <n v="-16.665178042176699"/>
  </r>
  <r>
    <x v="1"/>
    <x v="4"/>
    <x v="70"/>
    <n v="0"/>
    <n v="0"/>
  </r>
  <r>
    <x v="0"/>
    <x v="37"/>
    <x v="73"/>
    <n v="-57.510363118626998"/>
    <n v="-5.4319109915104997"/>
  </r>
  <r>
    <x v="1"/>
    <x v="44"/>
    <x v="29"/>
    <n v="-126.429716667222"/>
    <n v="-7.0467530455173"/>
  </r>
  <r>
    <x v="1"/>
    <x v="44"/>
    <x v="6"/>
    <n v="-126.429716667222"/>
    <n v="-7.0467530455173"/>
  </r>
  <r>
    <x v="2"/>
    <x v="33"/>
    <x v="34"/>
    <n v="-121.348043653476"/>
    <n v="-6.1621648055321998"/>
  </r>
  <r>
    <x v="2"/>
    <x v="53"/>
    <x v="12"/>
    <n v="-4.6314720385481998"/>
    <n v="-4.5887560812587003"/>
  </r>
  <r>
    <x v="1"/>
    <x v="53"/>
    <x v="53"/>
    <n v="-5.3720952151638004"/>
    <n v="-4.2074978192266999"/>
  </r>
  <r>
    <x v="2"/>
    <x v="53"/>
    <x v="16"/>
    <n v="-4.0509459120467"/>
    <n v="-5.1802251846583998"/>
  </r>
  <r>
    <x v="0"/>
    <x v="34"/>
    <x v="51"/>
    <n v="-0.96786402735249999"/>
    <n v="3.0624526680764999"/>
  </r>
  <r>
    <x v="1"/>
    <x v="46"/>
    <x v="25"/>
    <n v="0"/>
    <n v="0"/>
  </r>
  <r>
    <x v="1"/>
    <x v="18"/>
    <x v="41"/>
    <n v="104.29165737182571"/>
    <n v="131.3702619106314"/>
  </r>
  <r>
    <x v="1"/>
    <x v="18"/>
    <x v="53"/>
    <n v="206.40213310842819"/>
    <n v="113.6051628710203"/>
  </r>
  <r>
    <x v="3"/>
    <x v="56"/>
    <x v="52"/>
    <n v="-167.55131538269899"/>
    <n v="-10.616827948802801"/>
  </r>
  <r>
    <x v="2"/>
    <x v="56"/>
    <x v="16"/>
    <n v="-0.1347775672083"/>
    <n v="-0.43658692349349998"/>
  </r>
  <r>
    <x v="0"/>
    <x v="56"/>
    <x v="53"/>
    <n v="-21.991781533605799"/>
    <n v="-9.0668166575623008"/>
  </r>
  <r>
    <x v="3"/>
    <x v="18"/>
    <x v="52"/>
    <n v="33.434787908160999"/>
    <n v="8.6962408991639002"/>
  </r>
  <r>
    <x v="0"/>
    <x v="51"/>
    <x v="12"/>
    <n v="192.16764696092201"/>
    <n v="102.023651542811"/>
  </r>
  <r>
    <x v="0"/>
    <x v="30"/>
    <x v="57"/>
    <n v="-3.3202965521593"/>
    <n v="-3.5600557792149998"/>
  </r>
  <r>
    <x v="1"/>
    <x v="54"/>
    <x v="22"/>
    <n v="-54.368573896767799"/>
    <n v="-16.658837793449798"/>
  </r>
  <r>
    <x v="0"/>
    <x v="0"/>
    <x v="3"/>
    <n v="0"/>
    <n v="0"/>
  </r>
  <r>
    <x v="2"/>
    <x v="2"/>
    <x v="2"/>
    <n v="103929.23538772708"/>
    <n v="38418.632621399316"/>
  </r>
  <r>
    <x v="1"/>
    <x v="1"/>
    <x v="38"/>
    <n v="-671581.77742049005"/>
    <n v="-33194.349502167082"/>
  </r>
  <r>
    <x v="1"/>
    <x v="1"/>
    <x v="40"/>
    <n v="54391.687295904245"/>
    <n v="332805.60479389905"/>
  </r>
  <r>
    <x v="2"/>
    <x v="1"/>
    <x v="46"/>
    <n v="-112609.85631266734"/>
    <n v="2948.6260008851714"/>
  </r>
  <r>
    <x v="1"/>
    <x v="0"/>
    <x v="47"/>
    <n v="-13878.036117223044"/>
    <n v="-10608.483243014265"/>
  </r>
  <r>
    <x v="0"/>
    <x v="0"/>
    <x v="39"/>
    <n v="0"/>
    <n v="0"/>
  </r>
  <r>
    <x v="0"/>
    <x v="1"/>
    <x v="37"/>
    <n v="0"/>
    <n v="0"/>
  </r>
  <r>
    <x v="3"/>
    <x v="1"/>
    <x v="40"/>
    <n v="82968.099239130606"/>
    <n v="241312.06671357548"/>
  </r>
  <r>
    <x v="1"/>
    <x v="42"/>
    <x v="1"/>
    <n v="167421.02246175872"/>
    <n v="51243.094413316045"/>
  </r>
  <r>
    <x v="2"/>
    <x v="1"/>
    <x v="6"/>
    <n v="-170555.35631995453"/>
    <n v="-9346.8267851477813"/>
  </r>
  <r>
    <x v="0"/>
    <x v="1"/>
    <x v="44"/>
    <n v="1188381.2258669473"/>
    <n v="583170.99963941087"/>
  </r>
  <r>
    <x v="1"/>
    <x v="1"/>
    <x v="11"/>
    <n v="-685734.21967556176"/>
    <n v="-38296.514044931253"/>
  </r>
  <r>
    <x v="3"/>
    <x v="1"/>
    <x v="6"/>
    <n v="-553303.63737070165"/>
    <n v="-40267.849595482228"/>
  </r>
  <r>
    <x v="2"/>
    <x v="1"/>
    <x v="9"/>
    <n v="-110895.77982726494"/>
    <n v="2201.5301818874173"/>
  </r>
  <r>
    <x v="1"/>
    <x v="0"/>
    <x v="44"/>
    <n v="16913.256133432289"/>
    <n v="996.32126773039818"/>
  </r>
  <r>
    <x v="0"/>
    <x v="1"/>
    <x v="30"/>
    <n v="1183931.4573665212"/>
    <n v="581326.23409556958"/>
  </r>
  <r>
    <x v="2"/>
    <x v="1"/>
    <x v="44"/>
    <n v="-108595.75051248586"/>
    <n v="2534.5473339990131"/>
  </r>
  <r>
    <x v="2"/>
    <x v="7"/>
    <x v="14"/>
    <n v="425192.87764583458"/>
    <n v="250719.84724991006"/>
  </r>
  <r>
    <x v="0"/>
    <x v="1"/>
    <x v="52"/>
    <n v="1028939.9053560728"/>
    <n v="566714.80154482007"/>
  </r>
  <r>
    <x v="3"/>
    <x v="1"/>
    <x v="52"/>
    <n v="1360899.9293409735"/>
    <n v="756544.00702367886"/>
  </r>
  <r>
    <x v="2"/>
    <x v="40"/>
    <x v="53"/>
    <n v="443492.09743081121"/>
    <n v="262452.00786091428"/>
  </r>
  <r>
    <x v="1"/>
    <x v="15"/>
    <x v="12"/>
    <n v="123422.5166989945"/>
    <n v="-129925.16297473438"/>
  </r>
  <r>
    <x v="2"/>
    <x v="8"/>
    <x v="45"/>
    <n v="438888.3585963496"/>
    <n v="259009.52386649008"/>
  </r>
  <r>
    <x v="1"/>
    <x v="3"/>
    <x v="32"/>
    <n v="1373818.1699038211"/>
    <n v="237757.29296770386"/>
  </r>
  <r>
    <x v="1"/>
    <x v="3"/>
    <x v="57"/>
    <n v="1388544.6089471539"/>
    <n v="239491.15704111411"/>
  </r>
  <r>
    <x v="1"/>
    <x v="3"/>
    <x v="23"/>
    <n v="1406000.4799743996"/>
    <n v="241189.23429250927"/>
  </r>
  <r>
    <x v="3"/>
    <x v="3"/>
    <x v="31"/>
    <n v="803457.76910390856"/>
    <n v="124346.63586749806"/>
  </r>
  <r>
    <x v="3"/>
    <x v="2"/>
    <x v="17"/>
    <n v="-163685.6861387722"/>
    <n v="-62400.910067155251"/>
  </r>
  <r>
    <x v="2"/>
    <x v="3"/>
    <x v="20"/>
    <n v="249364.91503714971"/>
    <n v="41496.946858709343"/>
  </r>
  <r>
    <x v="3"/>
    <x v="3"/>
    <x v="22"/>
    <n v="748628.50772517093"/>
    <n v="114868.51321582207"/>
  </r>
  <r>
    <x v="0"/>
    <x v="2"/>
    <x v="18"/>
    <n v="-766603.99287222337"/>
    <n v="-298714.20136182825"/>
  </r>
  <r>
    <x v="1"/>
    <x v="2"/>
    <x v="23"/>
    <n v="-278407.21679463633"/>
    <n v="-105266.47172595287"/>
  </r>
  <r>
    <x v="0"/>
    <x v="2"/>
    <x v="31"/>
    <n v="409365.27542200155"/>
    <n v="158030.4079622959"/>
  </r>
  <r>
    <x v="0"/>
    <x v="2"/>
    <x v="17"/>
    <n v="419469.76773835317"/>
    <n v="160579.81155019914"/>
  </r>
  <r>
    <x v="2"/>
    <x v="2"/>
    <x v="19"/>
    <n v="-48064.806125023126"/>
    <n v="-18199.217169396215"/>
  </r>
  <r>
    <x v="0"/>
    <x v="19"/>
    <x v="25"/>
    <n v="0"/>
    <n v="0"/>
  </r>
  <r>
    <x v="0"/>
    <x v="14"/>
    <x v="10"/>
    <n v="0"/>
    <n v="0"/>
  </r>
  <r>
    <x v="3"/>
    <x v="45"/>
    <x v="44"/>
    <n v="1789043.838006526"/>
    <n v="662303.50339263829"/>
  </r>
  <r>
    <x v="2"/>
    <x v="49"/>
    <x v="7"/>
    <n v="537597.51254224242"/>
    <n v="211059.29266783257"/>
  </r>
  <r>
    <x v="3"/>
    <x v="14"/>
    <x v="10"/>
    <n v="1914437.2754100503"/>
    <n v="794433.30273169035"/>
  </r>
  <r>
    <x v="0"/>
    <x v="0"/>
    <x v="9"/>
    <n v="0"/>
    <n v="0"/>
  </r>
  <r>
    <x v="2"/>
    <x v="13"/>
    <x v="5"/>
    <n v="31965.874347481666"/>
    <n v="10606.812716752582"/>
  </r>
  <r>
    <x v="1"/>
    <x v="13"/>
    <x v="5"/>
    <n v="178724.93736994162"/>
    <n v="57788.095618012143"/>
  </r>
  <r>
    <x v="0"/>
    <x v="48"/>
    <x v="8"/>
    <n v="0"/>
    <n v="0"/>
  </r>
  <r>
    <x v="0"/>
    <x v="15"/>
    <x v="53"/>
    <n v="74388.429508768357"/>
    <n v="-44666.640685231599"/>
  </r>
  <r>
    <x v="3"/>
    <x v="15"/>
    <x v="13"/>
    <n v="7388.2989963886985"/>
    <n v="-86191.804164648696"/>
  </r>
  <r>
    <x v="3"/>
    <x v="46"/>
    <x v="35"/>
    <n v="1441960.5579078444"/>
    <n v="727746.68798619544"/>
  </r>
  <r>
    <x v="0"/>
    <x v="46"/>
    <x v="35"/>
    <n v="1155235.1654288259"/>
    <n v="567939.08026769292"/>
  </r>
  <r>
    <x v="1"/>
    <x v="34"/>
    <x v="35"/>
    <n v="54186.609277424199"/>
    <n v="13177.867622483505"/>
  </r>
  <r>
    <x v="2"/>
    <x v="26"/>
    <x v="56"/>
    <n v="470686.56413299585"/>
    <n v="241042.6535668037"/>
  </r>
  <r>
    <x v="0"/>
    <x v="56"/>
    <x v="27"/>
    <n v="32055.728112128076"/>
    <n v="8315.4376848920274"/>
  </r>
  <r>
    <x v="3"/>
    <x v="56"/>
    <x v="27"/>
    <n v="35952.217079394279"/>
    <n v="11449.120135283631"/>
  </r>
  <r>
    <x v="2"/>
    <x v="17"/>
    <x v="49"/>
    <n v="15615.910023300481"/>
    <n v="5052.8833999805174"/>
  </r>
  <r>
    <x v="3"/>
    <x v="8"/>
    <x v="30"/>
    <n v="59.5922061058425"/>
    <n v="33.148110145406598"/>
  </r>
  <r>
    <x v="3"/>
    <x v="19"/>
    <x v="24"/>
    <n v="79.583252470118495"/>
    <n v="459.20986937106449"/>
  </r>
  <r>
    <x v="1"/>
    <x v="5"/>
    <x v="53"/>
    <n v="59541.062377855829"/>
    <n v="14747.769759555782"/>
  </r>
  <r>
    <x v="0"/>
    <x v="24"/>
    <x v="20"/>
    <n v="-59.010679265764701"/>
    <n v="-128.25728315781481"/>
  </r>
  <r>
    <x v="3"/>
    <x v="10"/>
    <x v="29"/>
    <n v="66931.841307797731"/>
    <n v="18074.145509403537"/>
  </r>
  <r>
    <x v="1"/>
    <x v="23"/>
    <x v="17"/>
    <n v="1032342.0029240554"/>
    <n v="676364.94322676922"/>
  </r>
  <r>
    <x v="0"/>
    <x v="24"/>
    <x v="19"/>
    <n v="685410.69856706087"/>
    <n v="442272.43666358583"/>
  </r>
  <r>
    <x v="0"/>
    <x v="25"/>
    <x v="57"/>
    <n v="667498.98424867424"/>
    <n v="433150.79521446268"/>
  </r>
  <r>
    <x v="1"/>
    <x v="36"/>
    <x v="18"/>
    <n v="1008830.425231748"/>
    <n v="662045.26400225668"/>
  </r>
  <r>
    <x v="0"/>
    <x v="37"/>
    <x v="34"/>
    <n v="696560.57103106985"/>
    <n v="447710.43694082543"/>
  </r>
  <r>
    <x v="3"/>
    <x v="36"/>
    <x v="18"/>
    <n v="662514.56284112367"/>
    <n v="428340.01172297518"/>
  </r>
  <r>
    <x v="1"/>
    <x v="21"/>
    <x v="23"/>
    <n v="1022281.2565676634"/>
    <n v="665524.01884925168"/>
  </r>
  <r>
    <x v="0"/>
    <x v="22"/>
    <x v="20"/>
    <n v="695853.44730043726"/>
    <n v="446394.0934352068"/>
  </r>
  <r>
    <x v="2"/>
    <x v="52"/>
    <x v="21"/>
    <n v="198036.33785274628"/>
    <n v="129889.05784032153"/>
  </r>
  <r>
    <x v="3"/>
    <x v="50"/>
    <x v="31"/>
    <n v="641290.16891733557"/>
    <n v="417008.71315272152"/>
  </r>
  <r>
    <x v="2"/>
    <x v="50"/>
    <x v="31"/>
    <n v="176689.41196192117"/>
    <n v="119997.05342378767"/>
  </r>
  <r>
    <x v="2"/>
    <x v="21"/>
    <x v="23"/>
    <n v="172111.76557272766"/>
    <n v="116429.72314026467"/>
  </r>
  <r>
    <x v="1"/>
    <x v="24"/>
    <x v="34"/>
    <n v="60953.17847322952"/>
    <n v="30309.471905883427"/>
  </r>
  <r>
    <x v="0"/>
    <x v="22"/>
    <x v="22"/>
    <n v="40230.16161705678"/>
    <n v="20950.673377370884"/>
  </r>
  <r>
    <x v="3"/>
    <x v="52"/>
    <x v="18"/>
    <n v="7021.762322604277"/>
    <n v="2166.1338466152392"/>
  </r>
  <r>
    <x v="3"/>
    <x v="39"/>
    <x v="17"/>
    <n v="3352.7713371197015"/>
    <n v="627.23217714533018"/>
  </r>
  <r>
    <x v="0"/>
    <x v="21"/>
    <x v="22"/>
    <n v="6552.8630594747856"/>
    <n v="1593.6374899986388"/>
  </r>
  <r>
    <x v="3"/>
    <x v="34"/>
    <x v="35"/>
    <n v="26725.120642350732"/>
    <n v="7382.9544314701607"/>
  </r>
  <r>
    <x v="1"/>
    <x v="28"/>
    <x v="36"/>
    <n v="2749261.5482830824"/>
    <n v="1059929.3751741233"/>
  </r>
  <r>
    <x v="2"/>
    <x v="41"/>
    <x v="38"/>
    <n v="518754.6685738223"/>
    <n v="197428.96962500567"/>
  </r>
  <r>
    <x v="3"/>
    <x v="41"/>
    <x v="4"/>
    <n v="96942.641482866733"/>
    <n v="30978.278695403278"/>
  </r>
  <r>
    <x v="3"/>
    <x v="33"/>
    <x v="39"/>
    <n v="1746781.5635727062"/>
    <n v="667251.700548177"/>
  </r>
  <r>
    <x v="2"/>
    <x v="3"/>
    <x v="3"/>
    <n v="433279.54080674937"/>
    <n v="162686.87153789395"/>
  </r>
  <r>
    <x v="3"/>
    <x v="13"/>
    <x v="38"/>
    <n v="-63.792212352730097"/>
    <n v="-35.096101258850098"/>
  </r>
  <r>
    <x v="3"/>
    <x v="30"/>
    <x v="39"/>
    <n v="114612.31959214187"/>
    <n v="37855.509108185055"/>
  </r>
  <r>
    <x v="0"/>
    <x v="41"/>
    <x v="4"/>
    <n v="0"/>
    <n v="0"/>
  </r>
  <r>
    <x v="1"/>
    <x v="35"/>
    <x v="42"/>
    <n v="2333767.5029871743"/>
    <n v="1207599.814576722"/>
  </r>
  <r>
    <x v="0"/>
    <x v="32"/>
    <x v="4"/>
    <n v="0"/>
    <n v="0"/>
  </r>
  <r>
    <x v="3"/>
    <x v="42"/>
    <x v="1"/>
    <n v="94927.46300956019"/>
    <n v="29670.839581840824"/>
  </r>
  <r>
    <x v="0"/>
    <x v="19"/>
    <x v="24"/>
    <n v="0"/>
    <n v="0"/>
  </r>
  <r>
    <x v="2"/>
    <x v="10"/>
    <x v="8"/>
    <n v="6003.4266307588641"/>
    <n v="627.23371848941508"/>
  </r>
  <r>
    <x v="3"/>
    <x v="7"/>
    <x v="25"/>
    <n v="-44.896934045654"/>
    <n v="-48.141862216065"/>
  </r>
  <r>
    <x v="2"/>
    <x v="23"/>
    <x v="19"/>
    <n v="1639.0671961735904"/>
    <n v="370.09404925102223"/>
  </r>
  <r>
    <x v="1"/>
    <x v="52"/>
    <x v="32"/>
    <n v="472.94841006223407"/>
    <n v="31.0035503248052"/>
  </r>
  <r>
    <x v="2"/>
    <x v="10"/>
    <x v="29"/>
    <n v="25105.724170765312"/>
    <n v="6977.7060136992886"/>
  </r>
  <r>
    <x v="2"/>
    <x v="35"/>
    <x v="60"/>
    <n v="470513.65330999735"/>
    <n v="242346.40971234327"/>
  </r>
  <r>
    <x v="1"/>
    <x v="44"/>
    <x v="60"/>
    <n v="61283.681699052337"/>
    <n v="15187.315447191528"/>
  </r>
  <r>
    <x v="2"/>
    <x v="44"/>
    <x v="60"/>
    <n v="12416.368494130218"/>
    <n v="3105.3844079812552"/>
  </r>
  <r>
    <x v="3"/>
    <x v="44"/>
    <x v="60"/>
    <n v="34825.061059402266"/>
    <n v="8988.726313723515"/>
  </r>
  <r>
    <x v="3"/>
    <x v="44"/>
    <x v="54"/>
    <n v="736.4286175652602"/>
    <n v="167.82145055737089"/>
  </r>
  <r>
    <x v="0"/>
    <x v="44"/>
    <x v="54"/>
    <n v="739.48730016330262"/>
    <n v="183.64481591166589"/>
  </r>
  <r>
    <x v="2"/>
    <x v="44"/>
    <x v="54"/>
    <n v="529.72656510080776"/>
    <n v="-14.8846928111958"/>
  </r>
  <r>
    <x v="3"/>
    <x v="9"/>
    <x v="51"/>
    <n v="415.65259945852381"/>
    <n v="-138.39728696158821"/>
  </r>
  <r>
    <x v="1"/>
    <x v="35"/>
    <x v="54"/>
    <n v="23987.280237522064"/>
    <n v="3595.4559416256357"/>
  </r>
  <r>
    <x v="2"/>
    <x v="43"/>
    <x v="0"/>
    <n v="185460.06181518553"/>
    <n v="122046.08924959564"/>
  </r>
  <r>
    <x v="1"/>
    <x v="33"/>
    <x v="47"/>
    <n v="175592.84659284283"/>
    <n v="56010.97031188172"/>
  </r>
  <r>
    <x v="3"/>
    <x v="27"/>
    <x v="8"/>
    <n v="-10.1696252598081"/>
    <n v="9.2060027976779999"/>
  </r>
  <r>
    <x v="0"/>
    <x v="10"/>
    <x v="9"/>
    <n v="0"/>
    <n v="0"/>
  </r>
  <r>
    <x v="3"/>
    <x v="24"/>
    <x v="23"/>
    <n v="2141.9792277133847"/>
    <n v="197.16401695020289"/>
  </r>
  <r>
    <x v="1"/>
    <x v="50"/>
    <x v="57"/>
    <n v="5659.0897360903564"/>
    <n v="741.02510642546565"/>
  </r>
  <r>
    <x v="0"/>
    <x v="40"/>
    <x v="51"/>
    <n v="-29.1699498478599"/>
    <n v="43.4639659622636"/>
  </r>
  <r>
    <x v="1"/>
    <x v="46"/>
    <x v="45"/>
    <n v="-1411.9411253943308"/>
    <n v="-642.78272253032435"/>
  </r>
  <r>
    <x v="2"/>
    <x v="8"/>
    <x v="14"/>
    <n v="4866.6882934609266"/>
    <n v="624.77685273024429"/>
  </r>
  <r>
    <x v="0"/>
    <x v="51"/>
    <x v="54"/>
    <n v="1153451.9958905978"/>
    <n v="576547.01219726133"/>
  </r>
  <r>
    <x v="0"/>
    <x v="37"/>
    <x v="22"/>
    <n v="461.65560137121338"/>
    <n v="11.472958522709799"/>
  </r>
  <r>
    <x v="1"/>
    <x v="14"/>
    <x v="7"/>
    <n v="-1168.1160520659805"/>
    <n v="41.636790534915697"/>
  </r>
  <r>
    <x v="2"/>
    <x v="14"/>
    <x v="25"/>
    <n v="16303.616183107704"/>
    <n v="3694.878165655452"/>
  </r>
  <r>
    <x v="3"/>
    <x v="10"/>
    <x v="38"/>
    <n v="-31.681404064789099"/>
    <n v="-11.6522521793796"/>
  </r>
  <r>
    <x v="2"/>
    <x v="18"/>
    <x v="27"/>
    <n v="6531.1119134685759"/>
    <n v="1099.9298615608161"/>
  </r>
  <r>
    <x v="3"/>
    <x v="43"/>
    <x v="2"/>
    <n v="41985.793617034615"/>
    <n v="23403.933787351034"/>
  </r>
  <r>
    <x v="2"/>
    <x v="4"/>
    <x v="7"/>
    <n v="-243.2046767883844"/>
    <n v="-157.51302942063319"/>
  </r>
  <r>
    <x v="3"/>
    <x v="29"/>
    <x v="40"/>
    <n v="14499.24360366214"/>
    <n v="1851.5403904898897"/>
  </r>
  <r>
    <x v="0"/>
    <x v="4"/>
    <x v="29"/>
    <n v="-316.44660495643109"/>
    <n v="-307.438430795371"/>
  </r>
  <r>
    <x v="3"/>
    <x v="28"/>
    <x v="38"/>
    <n v="18003.267183825908"/>
    <n v="2697.6766313150192"/>
  </r>
  <r>
    <x v="3"/>
    <x v="12"/>
    <x v="44"/>
    <n v="-409.61769870815272"/>
    <n v="-119.9188791317987"/>
  </r>
  <r>
    <x v="1"/>
    <x v="24"/>
    <x v="20"/>
    <n v="139.4582248711026"/>
    <n v="68.488527349123402"/>
  </r>
  <r>
    <x v="1"/>
    <x v="38"/>
    <x v="77"/>
    <n v="9.7259793872000004E-3"/>
    <n v="-0.15711605352169999"/>
  </r>
  <r>
    <x v="3"/>
    <x v="36"/>
    <x v="33"/>
    <n v="3891.1083651178833"/>
    <n v="676.09641006965944"/>
  </r>
  <r>
    <x v="1"/>
    <x v="11"/>
    <x v="1"/>
    <n v="92.353546995868896"/>
    <n v="8.7051606905762"/>
  </r>
  <r>
    <x v="2"/>
    <x v="47"/>
    <x v="33"/>
    <n v="105.0479801072028"/>
    <n v="16.580359419023001"/>
  </r>
  <r>
    <x v="1"/>
    <x v="35"/>
    <x v="50"/>
    <n v="2678.6640818047185"/>
    <n v="341.47028977370911"/>
  </r>
  <r>
    <x v="3"/>
    <x v="17"/>
    <x v="56"/>
    <n v="7745.6010984050863"/>
    <n v="813.13747459850936"/>
  </r>
  <r>
    <x v="3"/>
    <x v="25"/>
    <x v="34"/>
    <n v="3472.0715219990257"/>
    <n v="546.19042691879895"/>
  </r>
  <r>
    <x v="0"/>
    <x v="41"/>
    <x v="37"/>
    <n v="0"/>
    <n v="0"/>
  </r>
  <r>
    <x v="1"/>
    <x v="17"/>
    <x v="63"/>
    <n v="445.17971181895018"/>
    <n v="-16.126052755364"/>
  </r>
  <r>
    <x v="0"/>
    <x v="5"/>
    <x v="13"/>
    <n v="8317.6398943285367"/>
    <n v="565.13730489952263"/>
  </r>
  <r>
    <x v="3"/>
    <x v="44"/>
    <x v="27"/>
    <n v="85.040043517807305"/>
    <n v="33.424637473697601"/>
  </r>
  <r>
    <x v="1"/>
    <x v="44"/>
    <x v="49"/>
    <n v="84.690522536862204"/>
    <n v="34.617803487503203"/>
  </r>
  <r>
    <x v="3"/>
    <x v="44"/>
    <x v="28"/>
    <n v="85.040043517807305"/>
    <n v="33.424637473697601"/>
  </r>
  <r>
    <x v="1"/>
    <x v="8"/>
    <x v="29"/>
    <n v="-162.30447206440431"/>
    <n v="-146.39649827921551"/>
  </r>
  <r>
    <x v="2"/>
    <x v="15"/>
    <x v="52"/>
    <n v="95.625942117205"/>
    <n v="57.303408198689198"/>
  </r>
  <r>
    <x v="0"/>
    <x v="6"/>
    <x v="14"/>
    <n v="1041.5780038974217"/>
    <n v="160.30673462069109"/>
  </r>
  <r>
    <x v="0"/>
    <x v="9"/>
    <x v="16"/>
    <n v="11966.550164894334"/>
    <n v="1685.6344799183878"/>
  </r>
  <r>
    <x v="1"/>
    <x v="46"/>
    <x v="13"/>
    <n v="-627.42845851641641"/>
    <n v="-472.90949776808992"/>
  </r>
  <r>
    <x v="1"/>
    <x v="43"/>
    <x v="32"/>
    <n v="71.326672327031801"/>
    <n v="18.726467080859599"/>
  </r>
  <r>
    <x v="1"/>
    <x v="48"/>
    <x v="9"/>
    <n v="-25.945449183780902"/>
    <n v="21.9214329418662"/>
  </r>
  <r>
    <x v="3"/>
    <x v="49"/>
    <x v="38"/>
    <n v="347.73404323758012"/>
    <n v="115.7087747385994"/>
  </r>
  <r>
    <x v="1"/>
    <x v="4"/>
    <x v="55"/>
    <n v="0"/>
    <n v="0"/>
  </r>
  <r>
    <x v="1"/>
    <x v="21"/>
    <x v="73"/>
    <n v="-29.884160202314799"/>
    <n v="-17.972918334536502"/>
  </r>
  <r>
    <x v="0"/>
    <x v="34"/>
    <x v="13"/>
    <n v="2.4066911987793"/>
    <n v="19.194807670600301"/>
  </r>
  <r>
    <x v="1"/>
    <x v="46"/>
    <x v="53"/>
    <n v="313.78601226353311"/>
    <n v="-329.2710891796732"/>
  </r>
  <r>
    <x v="3"/>
    <x v="10"/>
    <x v="72"/>
    <n v="-2.0437024879418999"/>
    <n v="-3.6329145371439"/>
  </r>
  <r>
    <x v="1"/>
    <x v="8"/>
    <x v="25"/>
    <n v="-200.9577174126382"/>
    <n v="-236.95705588242711"/>
  </r>
  <r>
    <x v="2"/>
    <x v="4"/>
    <x v="24"/>
    <n v="12.6877358208276"/>
    <n v="61.0871768872084"/>
  </r>
  <r>
    <x v="1"/>
    <x v="14"/>
    <x v="9"/>
    <n v="-160.78644691793119"/>
    <n v="-1.5888015977042"/>
  </r>
  <r>
    <x v="2"/>
    <x v="6"/>
    <x v="15"/>
    <n v="2938.0409424350155"/>
    <n v="314.44583980199559"/>
  </r>
  <r>
    <x v="2"/>
    <x v="19"/>
    <x v="5"/>
    <n v="47.960389443822301"/>
    <n v="17.179554595067199"/>
  </r>
  <r>
    <x v="2"/>
    <x v="34"/>
    <x v="41"/>
    <n v="2121.7457862712581"/>
    <n v="202.2233913984783"/>
  </r>
  <r>
    <x v="3"/>
    <x v="9"/>
    <x v="29"/>
    <n v="-6.6455200082086998"/>
    <n v="64.274794940459401"/>
  </r>
  <r>
    <x v="3"/>
    <x v="13"/>
    <x v="46"/>
    <n v="426.45199946193929"/>
    <n v="-70.292771478875807"/>
  </r>
  <r>
    <x v="2"/>
    <x v="26"/>
    <x v="12"/>
    <n v="-145.43102712055679"/>
    <n v="-56.689519863907897"/>
  </r>
  <r>
    <x v="0"/>
    <x v="39"/>
    <x v="57"/>
    <n v="220.24573062228291"/>
    <n v="31.372825153925699"/>
  </r>
  <r>
    <x v="0"/>
    <x v="9"/>
    <x v="6"/>
    <n v="97.449200275369407"/>
    <n v="134.54603195279449"/>
  </r>
  <r>
    <x v="0"/>
    <x v="7"/>
    <x v="10"/>
    <n v="102.08803506254949"/>
    <n v="-105.6325924886016"/>
  </r>
  <r>
    <x v="3"/>
    <x v="10"/>
    <x v="7"/>
    <n v="-951.38426723460111"/>
    <n v="-164.21714449121151"/>
  </r>
  <r>
    <x v="0"/>
    <x v="18"/>
    <x v="56"/>
    <n v="305.03908082823909"/>
    <n v="34.081611471134998"/>
  </r>
  <r>
    <x v="0"/>
    <x v="22"/>
    <x v="43"/>
    <n v="-35.186493831520501"/>
    <n v="-61.2140523082481"/>
  </r>
  <r>
    <x v="3"/>
    <x v="54"/>
    <x v="46"/>
    <n v="51.129650184728099"/>
    <n v="-8.7082601810326992"/>
  </r>
  <r>
    <x v="1"/>
    <x v="4"/>
    <x v="73"/>
    <n v="0"/>
    <n v="0"/>
  </r>
  <r>
    <x v="2"/>
    <x v="17"/>
    <x v="63"/>
    <n v="243.17936188102709"/>
    <n v="49.9717391971297"/>
  </r>
  <r>
    <x v="0"/>
    <x v="24"/>
    <x v="26"/>
    <n v="-56.894194686373801"/>
    <n v="-32.141747602266001"/>
  </r>
  <r>
    <x v="0"/>
    <x v="41"/>
    <x v="40"/>
    <n v="0"/>
    <n v="0"/>
  </r>
  <r>
    <x v="1"/>
    <x v="7"/>
    <x v="25"/>
    <n v="223.02276654628739"/>
    <n v="87.5558426368016"/>
  </r>
  <r>
    <x v="0"/>
    <x v="19"/>
    <x v="44"/>
    <n v="0"/>
    <n v="0"/>
  </r>
  <r>
    <x v="1"/>
    <x v="52"/>
    <x v="23"/>
    <n v="4.4877286576501998"/>
    <n v="2.2865227999629001"/>
  </r>
  <r>
    <x v="2"/>
    <x v="5"/>
    <x v="15"/>
    <n v="-114.1672258118456"/>
    <n v="-49.082570029843097"/>
  </r>
  <r>
    <x v="1"/>
    <x v="17"/>
    <x v="15"/>
    <n v="-6.9911387099780997"/>
    <n v="-14.3189244671727"/>
  </r>
  <r>
    <x v="2"/>
    <x v="40"/>
    <x v="16"/>
    <n v="84.268960860625199"/>
    <n v="38.1390734193184"/>
  </r>
  <r>
    <x v="3"/>
    <x v="27"/>
    <x v="6"/>
    <n v="-74.489696568708993"/>
    <n v="-97.183792767382499"/>
  </r>
  <r>
    <x v="0"/>
    <x v="8"/>
    <x v="29"/>
    <n v="53.278188634652601"/>
    <n v="-67.317292886053593"/>
  </r>
  <r>
    <x v="3"/>
    <x v="9"/>
    <x v="8"/>
    <n v="-44.777197617286298"/>
    <n v="11.6767205012329"/>
  </r>
  <r>
    <x v="2"/>
    <x v="44"/>
    <x v="12"/>
    <n v="43.543813462561403"/>
    <n v="16.425760958327999"/>
  </r>
  <r>
    <x v="3"/>
    <x v="22"/>
    <x v="55"/>
    <n v="-99.539603683380903"/>
    <n v="-23.890554072835702"/>
  </r>
  <r>
    <x v="0"/>
    <x v="47"/>
    <x v="17"/>
    <n v="23.2715029913808"/>
    <n v="-3.5256030976414001"/>
  </r>
  <r>
    <x v="3"/>
    <x v="10"/>
    <x v="73"/>
    <n v="-3.9775486578648001"/>
    <n v="-7.2483110687275998"/>
  </r>
  <r>
    <x v="1"/>
    <x v="8"/>
    <x v="52"/>
    <n v="148.3278540660115"/>
    <n v="44.3641183789899"/>
  </r>
  <r>
    <x v="0"/>
    <x v="18"/>
    <x v="49"/>
    <n v="571.84240262350113"/>
    <n v="115.4639950760789"/>
  </r>
  <r>
    <x v="3"/>
    <x v="24"/>
    <x v="22"/>
    <n v="-188.3101158278802"/>
    <n v="-73.821715378264599"/>
  </r>
  <r>
    <x v="1"/>
    <x v="53"/>
    <x v="56"/>
    <n v="25.6140160026366"/>
    <n v="22.871220448716301"/>
  </r>
  <r>
    <x v="3"/>
    <x v="53"/>
    <x v="27"/>
    <n v="333.2175816007333"/>
    <n v="160.0554398108537"/>
  </r>
  <r>
    <x v="2"/>
    <x v="44"/>
    <x v="56"/>
    <n v="-43.543813462561403"/>
    <n v="-16.425760958327999"/>
  </r>
  <r>
    <x v="2"/>
    <x v="48"/>
    <x v="11"/>
    <n v="735.69311649820929"/>
    <n v="88.0175882685012"/>
  </r>
  <r>
    <x v="3"/>
    <x v="8"/>
    <x v="8"/>
    <n v="96.266820038416995"/>
    <n v="75.565247912874796"/>
  </r>
  <r>
    <x v="1"/>
    <x v="49"/>
    <x v="5"/>
    <n v="-126.64095629385309"/>
    <n v="-26.1846912139141"/>
  </r>
  <r>
    <x v="0"/>
    <x v="25"/>
    <x v="70"/>
    <n v="-7.0497983305116003"/>
    <n v="-3.2789148906091001"/>
  </r>
  <r>
    <x v="0"/>
    <x v="24"/>
    <x v="43"/>
    <n v="-56.894194686373801"/>
    <n v="-32.141747602266001"/>
  </r>
  <r>
    <x v="0"/>
    <x v="52"/>
    <x v="33"/>
    <n v="14.177287544302599"/>
    <n v="20.939547107990901"/>
  </r>
  <r>
    <x v="3"/>
    <x v="13"/>
    <x v="3"/>
    <n v="-26.3582442952289"/>
    <n v="-5.7568766931457001"/>
  </r>
  <r>
    <x v="0"/>
    <x v="19"/>
    <x v="5"/>
    <n v="0"/>
    <n v="0"/>
  </r>
  <r>
    <x v="3"/>
    <x v="28"/>
    <x v="40"/>
    <n v="44.945852863418096"/>
    <n v="-16.155235026536602"/>
  </r>
  <r>
    <x v="3"/>
    <x v="35"/>
    <x v="28"/>
    <n v="352.52183488096767"/>
    <n v="171.2153943124697"/>
  </r>
  <r>
    <x v="0"/>
    <x v="28"/>
    <x v="1"/>
    <n v="0"/>
    <n v="0"/>
  </r>
  <r>
    <x v="2"/>
    <x v="40"/>
    <x v="51"/>
    <n v="93.103345443670307"/>
    <n v="33.100617373401697"/>
  </r>
  <r>
    <x v="3"/>
    <x v="15"/>
    <x v="51"/>
    <n v="67.1637674175862"/>
    <n v="10.0472844864656"/>
  </r>
  <r>
    <x v="0"/>
    <x v="54"/>
    <x v="5"/>
    <n v="0"/>
    <n v="0"/>
  </r>
  <r>
    <x v="0"/>
    <x v="45"/>
    <x v="37"/>
    <n v="0"/>
    <n v="0"/>
  </r>
  <r>
    <x v="0"/>
    <x v="23"/>
    <x v="34"/>
    <n v="-44.494093339739798"/>
    <n v="-120.9225175857645"/>
  </r>
  <r>
    <x v="1"/>
    <x v="19"/>
    <x v="44"/>
    <n v="295.88562531637308"/>
    <n v="48.7882939603588"/>
  </r>
  <r>
    <x v="2"/>
    <x v="40"/>
    <x v="15"/>
    <n v="354.75693317642629"/>
    <n v="111.24239258063569"/>
  </r>
  <r>
    <x v="2"/>
    <x v="21"/>
    <x v="26"/>
    <n v="20.234957736438499"/>
    <n v="14.239161648758"/>
  </r>
  <r>
    <x v="0"/>
    <x v="7"/>
    <x v="44"/>
    <n v="-9.5927350047412006"/>
    <n v="-1.9659134609625999"/>
  </r>
  <r>
    <x v="0"/>
    <x v="11"/>
    <x v="38"/>
    <n v="0"/>
    <n v="0"/>
  </r>
  <r>
    <x v="0"/>
    <x v="20"/>
    <x v="22"/>
    <n v="-49.748439184540999"/>
    <n v="-8.1836113944429005"/>
  </r>
  <r>
    <x v="2"/>
    <x v="29"/>
    <x v="39"/>
    <n v="104.8370936224452"/>
    <n v="19.545950916957"/>
  </r>
  <r>
    <x v="3"/>
    <x v="24"/>
    <x v="70"/>
    <n v="-8.2275182376824993"/>
    <n v="-4.0114492533863997"/>
  </r>
  <r>
    <x v="1"/>
    <x v="35"/>
    <x v="27"/>
    <n v="179.93236080825051"/>
    <n v="-31.001218707287801"/>
  </r>
  <r>
    <x v="2"/>
    <x v="24"/>
    <x v="22"/>
    <n v="-21.057722455930801"/>
    <n v="-72.090004472481894"/>
  </r>
  <r>
    <x v="2"/>
    <x v="26"/>
    <x v="53"/>
    <n v="-219.57289506359081"/>
    <n v="-40.239520865764597"/>
  </r>
  <r>
    <x v="0"/>
    <x v="32"/>
    <x v="39"/>
    <n v="0"/>
    <n v="0"/>
  </r>
  <r>
    <x v="1"/>
    <x v="34"/>
    <x v="10"/>
    <n v="-166.75624641525101"/>
    <n v="-98.660191134967107"/>
  </r>
  <r>
    <x v="1"/>
    <x v="6"/>
    <x v="10"/>
    <n v="-10.718386506012999"/>
    <n v="8.3099750240410994"/>
  </r>
  <r>
    <x v="0"/>
    <x v="54"/>
    <x v="24"/>
    <n v="0"/>
    <n v="0"/>
  </r>
  <r>
    <x v="2"/>
    <x v="9"/>
    <x v="51"/>
    <n v="193.22429333409369"/>
    <n v="-2.5277723954318998"/>
  </r>
  <r>
    <x v="0"/>
    <x v="50"/>
    <x v="34"/>
    <n v="9.8845927657628998"/>
    <n v="-4.7323062888083998"/>
  </r>
  <r>
    <x v="3"/>
    <x v="41"/>
    <x v="39"/>
    <n v="18.924907782085501"/>
    <n v="-10.5572810382745"/>
  </r>
  <r>
    <x v="2"/>
    <x v="8"/>
    <x v="51"/>
    <n v="224.3473829259604"/>
    <n v="39.8805155998133"/>
  </r>
  <r>
    <x v="1"/>
    <x v="16"/>
    <x v="12"/>
    <n v="-202.3074238379983"/>
    <n v="-64.184633941521099"/>
  </r>
  <r>
    <x v="3"/>
    <x v="45"/>
    <x v="46"/>
    <n v="360.97931037412388"/>
    <n v="48.473396505160103"/>
  </r>
  <r>
    <x v="0"/>
    <x v="49"/>
    <x v="30"/>
    <n v="0"/>
    <n v="0"/>
  </r>
  <r>
    <x v="2"/>
    <x v="6"/>
    <x v="10"/>
    <n v="-48.948799761756398"/>
    <n v="35.710913103295702"/>
  </r>
  <r>
    <x v="3"/>
    <x v="24"/>
    <x v="58"/>
    <n v="-8.2275182376824993"/>
    <n v="-4.0114492533863997"/>
  </r>
  <r>
    <x v="0"/>
    <x v="7"/>
    <x v="25"/>
    <n v="-139.72583135907871"/>
    <n v="-116.3282751970696"/>
  </r>
  <r>
    <x v="0"/>
    <x v="5"/>
    <x v="15"/>
    <n v="69.036916974366605"/>
    <n v="-32.659965608591101"/>
  </r>
  <r>
    <x v="1"/>
    <x v="55"/>
    <x v="27"/>
    <n v="-28.4509710829564"/>
    <n v="6.1599445153115999"/>
  </r>
  <r>
    <x v="1"/>
    <x v="55"/>
    <x v="42"/>
    <n v="3024.4962585295971"/>
    <n v="468.14157848068521"/>
  </r>
  <r>
    <x v="1"/>
    <x v="55"/>
    <x v="28"/>
    <n v="184.653520144222"/>
    <n v="133.52191033788239"/>
  </r>
  <r>
    <x v="1"/>
    <x v="55"/>
    <x v="50"/>
    <n v="279.70013722244022"/>
    <n v="177.10047628483241"/>
  </r>
  <r>
    <x v="3"/>
    <x v="55"/>
    <x v="42"/>
    <n v="1230.811236939395"/>
    <n v="74.469187221092398"/>
  </r>
  <r>
    <x v="0"/>
    <x v="55"/>
    <x v="50"/>
    <n v="42.361263009356698"/>
    <n v="47.145791475119097"/>
  </r>
  <r>
    <x v="2"/>
    <x v="44"/>
    <x v="63"/>
    <n v="-43.543813462561403"/>
    <n v="-16.425760958327999"/>
  </r>
  <r>
    <x v="3"/>
    <x v="24"/>
    <x v="43"/>
    <n v="-93.7823980696473"/>
    <n v="-51.112551443193702"/>
  </r>
  <r>
    <x v="0"/>
    <x v="5"/>
    <x v="14"/>
    <n v="23.908166376295199"/>
    <n v="2.8789512355750002"/>
  </r>
  <r>
    <x v="3"/>
    <x v="24"/>
    <x v="26"/>
    <n v="-63.2945266617212"/>
    <n v="-37.4828348536916"/>
  </r>
  <r>
    <x v="1"/>
    <x v="13"/>
    <x v="40"/>
    <n v="69.997245175433804"/>
    <n v="17.633149972243"/>
  </r>
  <r>
    <x v="0"/>
    <x v="30"/>
    <x v="19"/>
    <n v="-3.3202965521593"/>
    <n v="-3.5600557792149998"/>
  </r>
  <r>
    <x v="1"/>
    <x v="37"/>
    <x v="26"/>
    <n v="105.824208865703"/>
    <n v="41.868688890539502"/>
  </r>
  <r>
    <x v="3"/>
    <x v="32"/>
    <x v="31"/>
    <n v="-10.966251377382999"/>
    <n v="-1.3561907635146"/>
  </r>
  <r>
    <x v="1"/>
    <x v="16"/>
    <x v="15"/>
    <n v="0"/>
    <n v="0"/>
  </r>
  <r>
    <x v="2"/>
    <x v="38"/>
    <x v="37"/>
    <n v="-3.9886005060723999"/>
    <n v="3.1930426614137999"/>
  </r>
  <r>
    <x v="2"/>
    <x v="20"/>
    <x v="17"/>
    <n v="-3.325761458703"/>
    <n v="-26.6674749349236"/>
  </r>
  <r>
    <x v="2"/>
    <x v="7"/>
    <x v="29"/>
    <n v="-73.722702461242207"/>
    <n v="-49.874516701670601"/>
  </r>
  <r>
    <x v="0"/>
    <x v="5"/>
    <x v="16"/>
    <n v="65.4312831419725"/>
    <n v="24.2527764097131"/>
  </r>
  <r>
    <x v="3"/>
    <x v="28"/>
    <x v="39"/>
    <n v="46.5382032277927"/>
    <n v="2.8706562148521999"/>
  </r>
  <r>
    <x v="3"/>
    <x v="20"/>
    <x v="69"/>
    <n v="0"/>
    <n v="0"/>
  </r>
  <r>
    <x v="1"/>
    <x v="20"/>
    <x v="72"/>
    <n v="-58.196350341578501"/>
    <n v="-5.7207495592001996"/>
  </r>
  <r>
    <x v="0"/>
    <x v="23"/>
    <x v="61"/>
    <n v="-7.0497983305116003"/>
    <n v="-3.2789148906091001"/>
  </r>
  <r>
    <x v="1"/>
    <x v="40"/>
    <x v="51"/>
    <n v="-124.7914287766862"/>
    <n v="-61.330200422959798"/>
  </r>
  <r>
    <x v="1"/>
    <x v="41"/>
    <x v="1"/>
    <n v="382.85706507667157"/>
    <n v="137.89994582941449"/>
  </r>
  <r>
    <x v="1"/>
    <x v="50"/>
    <x v="61"/>
    <n v="37.816864475976999"/>
    <n v="3.1934634957344001"/>
  </r>
  <r>
    <x v="0"/>
    <x v="22"/>
    <x v="55"/>
    <n v="-65.988953567169304"/>
    <n v="-34.804197191324697"/>
  </r>
  <r>
    <x v="1"/>
    <x v="12"/>
    <x v="4"/>
    <n v="50.598273623704301"/>
    <n v="6.1352141960394002"/>
  </r>
  <r>
    <x v="2"/>
    <x v="51"/>
    <x v="49"/>
    <n v="-120.44326575794079"/>
    <n v="23.9979227862469"/>
  </r>
  <r>
    <x v="2"/>
    <x v="49"/>
    <x v="44"/>
    <n v="-254.53109525155929"/>
    <n v="-65.598882212723794"/>
  </r>
  <r>
    <x v="3"/>
    <x v="5"/>
    <x v="16"/>
    <n v="-104.5380476827066"/>
    <n v="-37.531499058771402"/>
  </r>
  <r>
    <x v="0"/>
    <x v="16"/>
    <x v="32"/>
    <n v="0"/>
    <n v="0"/>
  </r>
  <r>
    <x v="3"/>
    <x v="20"/>
    <x v="26"/>
    <n v="2.0080869769657999"/>
    <n v="0.46264580503359998"/>
  </r>
  <r>
    <x v="3"/>
    <x v="7"/>
    <x v="8"/>
    <n v="-48.134186694334403"/>
    <n v="-42.896248245412899"/>
  </r>
  <r>
    <x v="3"/>
    <x v="20"/>
    <x v="43"/>
    <n v="-0.53142095329640004"/>
    <n v="0.28895300085999998"/>
  </r>
  <r>
    <x v="0"/>
    <x v="37"/>
    <x v="78"/>
    <n v="-57.510363118626998"/>
    <n v="-5.4319109915104997"/>
  </r>
  <r>
    <x v="0"/>
    <x v="52"/>
    <x v="26"/>
    <n v="18.685549826201999"/>
    <n v="1.5161133417884001"/>
  </r>
  <r>
    <x v="2"/>
    <x v="54"/>
    <x v="2"/>
    <n v="-4.7957348644808002"/>
    <n v="-5.3119509609140003"/>
  </r>
  <r>
    <x v="0"/>
    <x v="55"/>
    <x v="27"/>
    <n v="24.4082266899029"/>
    <n v="10.0555375982306"/>
  </r>
  <r>
    <x v="2"/>
    <x v="53"/>
    <x v="35"/>
    <n v="-6.0135255955784999"/>
    <n v="5.0008514407967004"/>
  </r>
  <r>
    <x v="2"/>
    <x v="24"/>
    <x v="20"/>
    <n v="-21.057722455930801"/>
    <n v="-72.090004472481894"/>
  </r>
  <r>
    <x v="0"/>
    <x v="12"/>
    <x v="37"/>
    <n v="0"/>
    <n v="0"/>
  </r>
  <r>
    <x v="3"/>
    <x v="9"/>
    <x v="52"/>
    <n v="220.6147385412923"/>
    <n v="-125.59489076842949"/>
  </r>
  <r>
    <x v="0"/>
    <x v="34"/>
    <x v="53"/>
    <n v="-82.633171328672105"/>
    <n v="-10.2739219826491"/>
  </r>
  <r>
    <x v="3"/>
    <x v="54"/>
    <x v="47"/>
    <n v="-11.6192059908263"/>
    <n v="-12.8623270507142"/>
  </r>
  <r>
    <x v="2"/>
    <x v="22"/>
    <x v="43"/>
    <n v="12.4618368866068"/>
    <n v="-13.459380858370499"/>
  </r>
  <r>
    <x v="3"/>
    <x v="14"/>
    <x v="44"/>
    <n v="79.270251585773707"/>
    <n v="27.367467338427701"/>
  </r>
  <r>
    <x v="2"/>
    <x v="10"/>
    <x v="38"/>
    <n v="45.077553026430998"/>
    <n v="18.6447420844842"/>
  </r>
  <r>
    <x v="3"/>
    <x v="39"/>
    <x v="73"/>
    <n v="32.421717577849002"/>
    <n v="17.245113121085801"/>
  </r>
  <r>
    <x v="2"/>
    <x v="7"/>
    <x v="24"/>
    <n v="32.678761751883897"/>
    <n v="5.4294914329282999"/>
  </r>
  <r>
    <x v="2"/>
    <x v="10"/>
    <x v="24"/>
    <n v="116.28016271255539"/>
    <n v="47.454600655905303"/>
  </r>
  <r>
    <x v="2"/>
    <x v="45"/>
    <x v="39"/>
    <n v="39.171390145304997"/>
    <n v="2.4863539172829001"/>
  </r>
  <r>
    <x v="1"/>
    <x v="44"/>
    <x v="35"/>
    <n v="18.154883388843299"/>
    <n v="-2.8525275920222"/>
  </r>
  <r>
    <x v="2"/>
    <x v="32"/>
    <x v="40"/>
    <n v="36.620533217512403"/>
    <n v="9.2517742417318996"/>
  </r>
  <r>
    <x v="1"/>
    <x v="10"/>
    <x v="46"/>
    <n v="-75.899385271421195"/>
    <n v="-29.778461758427401"/>
  </r>
  <r>
    <x v="2"/>
    <x v="10"/>
    <x v="5"/>
    <n v="45.077553026430998"/>
    <n v="18.6447420844842"/>
  </r>
  <r>
    <x v="1"/>
    <x v="35"/>
    <x v="49"/>
    <n v="12.714092683848101"/>
    <n v="2.5145874841139002"/>
  </r>
  <r>
    <x v="2"/>
    <x v="36"/>
    <x v="57"/>
    <n v="20.234957736438499"/>
    <n v="14.239161648758"/>
  </r>
  <r>
    <x v="3"/>
    <x v="39"/>
    <x v="78"/>
    <n v="32.421717577849002"/>
    <n v="17.245113121085801"/>
  </r>
  <r>
    <x v="2"/>
    <x v="11"/>
    <x v="65"/>
    <n v="-25.630414020992902"/>
    <n v="-14.3281457219661"/>
  </r>
  <r>
    <x v="0"/>
    <x v="12"/>
    <x v="40"/>
    <n v="0"/>
    <n v="0"/>
  </r>
  <r>
    <x v="1"/>
    <x v="38"/>
    <x v="3"/>
    <n v="60.936590806040002"/>
    <n v="2.8840362554264001"/>
  </r>
  <r>
    <x v="2"/>
    <x v="13"/>
    <x v="4"/>
    <n v="47.960389443822301"/>
    <n v="17.179554595067199"/>
  </r>
  <r>
    <x v="2"/>
    <x v="11"/>
    <x v="79"/>
    <n v="-26.679806817260101"/>
    <n v="-15.059953225975301"/>
  </r>
  <r>
    <x v="3"/>
    <x v="12"/>
    <x v="39"/>
    <n v="177.243120868933"/>
    <n v="8.5798446390860992"/>
  </r>
  <r>
    <x v="2"/>
    <x v="43"/>
    <x v="33"/>
    <n v="80.276726495163004"/>
    <n v="20.233917527605598"/>
  </r>
  <r>
    <x v="3"/>
    <x v="51"/>
    <x v="12"/>
    <n v="-18.1141742360529"/>
    <n v="-8.8048520973931996"/>
  </r>
  <r>
    <x v="0"/>
    <x v="51"/>
    <x v="63"/>
    <n v="216.28604412989131"/>
    <n v="104.2603703457759"/>
  </r>
  <r>
    <x v="2"/>
    <x v="51"/>
    <x v="53"/>
    <n v="17.264231183298602"/>
    <n v="28.810466647839299"/>
  </r>
  <r>
    <x v="3"/>
    <x v="35"/>
    <x v="52"/>
    <n v="-21.412139691676"/>
    <n v="-2.6852731108419001"/>
  </r>
  <r>
    <x v="0"/>
    <x v="35"/>
    <x v="41"/>
    <n v="-150.2005009637397"/>
    <n v="-24.2924817846779"/>
  </r>
  <r>
    <x v="2"/>
    <x v="56"/>
    <x v="7"/>
    <n v="-0.1347775672083"/>
    <n v="-0.43658692349349998"/>
  </r>
  <r>
    <x v="2"/>
    <x v="56"/>
    <x v="9"/>
    <n v="24.036977186346999"/>
    <n v="1.4918619593264"/>
  </r>
  <r>
    <x v="2"/>
    <x v="56"/>
    <x v="24"/>
    <n v="-0.3935189312856"/>
    <n v="-0.34336786235479999"/>
  </r>
  <r>
    <x v="0"/>
    <x v="56"/>
    <x v="25"/>
    <n v="0.12755211219410001"/>
    <n v="0.36791523891119998"/>
  </r>
  <r>
    <x v="0"/>
    <x v="7"/>
    <x v="5"/>
    <n v="-4.1376057094623997"/>
    <n v="-4.8883935491230996"/>
  </r>
  <r>
    <x v="1"/>
    <x v="53"/>
    <x v="27"/>
    <n v="44.622079690275299"/>
    <n v="40.052202982636402"/>
  </r>
  <r>
    <x v="2"/>
    <x v="53"/>
    <x v="49"/>
    <n v="174.96762529533351"/>
    <n v="55.973637749805498"/>
  </r>
  <r>
    <x v="1"/>
    <x v="5"/>
    <x v="25"/>
    <n v="-4.2009231489639003"/>
    <n v="-4.7862852287906001"/>
  </r>
  <r>
    <x v="2"/>
    <x v="17"/>
    <x v="6"/>
    <n v="-135.12850405095099"/>
    <n v="-9.3484258458854992"/>
  </r>
  <r>
    <x v="1"/>
    <x v="21"/>
    <x v="72"/>
    <n v="-28.1121135410833"/>
    <n v="-14.845511983644901"/>
  </r>
  <r>
    <x v="1"/>
    <x v="52"/>
    <x v="65"/>
    <n v="0"/>
    <n v="0"/>
  </r>
  <r>
    <x v="0"/>
    <x v="23"/>
    <x v="22"/>
    <n v="26.0295843629034"/>
    <n v="11.126462734917199"/>
  </r>
  <r>
    <x v="1"/>
    <x v="40"/>
    <x v="44"/>
    <n v="210.0075753986433"/>
    <n v="33.458373993073401"/>
  </r>
  <r>
    <x v="0"/>
    <x v="47"/>
    <x v="22"/>
    <n v="26.0295843629034"/>
    <n v="11.126462734917199"/>
  </r>
  <r>
    <x v="0"/>
    <x v="36"/>
    <x v="64"/>
    <n v="-31.158412143826801"/>
    <n v="-17.4293148258107"/>
  </r>
  <r>
    <x v="3"/>
    <x v="54"/>
    <x v="72"/>
    <n v="-1.9338461699228999"/>
    <n v="-3.6153965315836998"/>
  </r>
  <r>
    <x v="3"/>
    <x v="48"/>
    <x v="39"/>
    <n v="5.7982674640644998"/>
    <n v="6.2905079674215996"/>
  </r>
  <r>
    <x v="3"/>
    <x v="20"/>
    <x v="72"/>
    <n v="0"/>
    <n v="0"/>
  </r>
  <r>
    <x v="0"/>
    <x v="36"/>
    <x v="78"/>
    <n v="-31.158412143826801"/>
    <n v="-17.4293148258107"/>
  </r>
  <r>
    <x v="1"/>
    <x v="5"/>
    <x v="8"/>
    <n v="-144.954049664564"/>
    <n v="-9.4324714649760999"/>
  </r>
  <r>
    <x v="1"/>
    <x v="20"/>
    <x v="22"/>
    <n v="-59.968397002810001"/>
    <n v="-8.8481559100917995"/>
  </r>
  <r>
    <x v="3"/>
    <x v="51"/>
    <x v="56"/>
    <n v="-56.966761157222003"/>
    <n v="-25.0223119951931"/>
  </r>
  <r>
    <x v="2"/>
    <x v="56"/>
    <x v="37"/>
    <n v="32.937226327472999"/>
    <n v="2.0446113164878001"/>
  </r>
  <r>
    <x v="3"/>
    <x v="54"/>
    <x v="3"/>
    <n v="-11.6192059908263"/>
    <n v="-12.8623270507142"/>
  </r>
  <r>
    <x v="2"/>
    <x v="40"/>
    <x v="30"/>
    <n v="-146.96325534093501"/>
    <n v="-9.1642163120797999"/>
  </r>
  <r>
    <x v="1"/>
    <x v="38"/>
    <x v="0"/>
    <n v="30.468295403020001"/>
    <n v="1.4420181277132"/>
  </r>
  <r>
    <x v="1"/>
    <x v="38"/>
    <x v="20"/>
    <n v="1.2586596295014001"/>
    <n v="-0.1640995409955"/>
  </r>
  <r>
    <x v="1"/>
    <x v="37"/>
    <x v="72"/>
    <n v="-28.1121135410833"/>
    <n v="-14.845511983644901"/>
  </r>
  <r>
    <x v="2"/>
    <x v="38"/>
    <x v="4"/>
    <n v="-3.9886005060723999"/>
    <n v="3.1930426614137999"/>
  </r>
  <r>
    <x v="2"/>
    <x v="17"/>
    <x v="7"/>
    <n v="-135.12850405095099"/>
    <n v="-9.3484258458854992"/>
  </r>
  <r>
    <x v="1"/>
    <x v="4"/>
    <x v="61"/>
    <n v="0"/>
    <n v="0"/>
  </r>
  <r>
    <x v="2"/>
    <x v="45"/>
    <x v="4"/>
    <n v="-98.091279789456294"/>
    <n v="-38.571032335469198"/>
  </r>
  <r>
    <x v="0"/>
    <x v="42"/>
    <x v="0"/>
    <n v="0"/>
    <n v="0"/>
  </r>
  <r>
    <x v="3"/>
    <x v="50"/>
    <x v="61"/>
    <n v="-2.5395079302622001"/>
    <n v="-0.1736928041736"/>
  </r>
  <r>
    <x v="1"/>
    <x v="21"/>
    <x v="55"/>
    <n v="-31.530071640638401"/>
    <n v="-18.356108055296101"/>
  </r>
  <r>
    <x v="3"/>
    <x v="26"/>
    <x v="7"/>
    <n v="-384.91624395087581"/>
    <n v="-236.78664555123319"/>
  </r>
  <r>
    <x v="2"/>
    <x v="17"/>
    <x v="10"/>
    <n v="-135.12850405095099"/>
    <n v="-9.3484258458854992"/>
  </r>
  <r>
    <x v="3"/>
    <x v="48"/>
    <x v="72"/>
    <n v="2.0437024879418999"/>
    <n v="3.6329145371439"/>
  </r>
  <r>
    <x v="1"/>
    <x v="48"/>
    <x v="5"/>
    <n v="-74.773321086524305"/>
    <n v="-22.9109674574709"/>
  </r>
  <r>
    <x v="2"/>
    <x v="17"/>
    <x v="45"/>
    <n v="-3.9161683448383999"/>
    <n v="-4.7436382611649002"/>
  </r>
  <r>
    <x v="0"/>
    <x v="47"/>
    <x v="23"/>
    <n v="26.0295843629034"/>
    <n v="11.126462734917199"/>
  </r>
  <r>
    <x v="1"/>
    <x v="7"/>
    <x v="30"/>
    <n v="-11.038259157426699"/>
    <n v="36.4549133289824"/>
  </r>
  <r>
    <x v="2"/>
    <x v="26"/>
    <x v="51"/>
    <n v="-0.2372626612473"/>
    <n v="6.4676599003456996"/>
  </r>
  <r>
    <x v="3"/>
    <x v="34"/>
    <x v="14"/>
    <n v="245.88697813853901"/>
    <n v="143.97983632328501"/>
  </r>
  <r>
    <x v="2"/>
    <x v="54"/>
    <x v="22"/>
    <n v="-3.2578429530452002"/>
    <n v="-3.7127397259135999"/>
  </r>
  <r>
    <x v="0"/>
    <x v="22"/>
    <x v="64"/>
    <n v="-7.0497983305116003"/>
    <n v="-3.2789148906091001"/>
  </r>
  <r>
    <x v="3"/>
    <x v="23"/>
    <x v="80"/>
    <n v="-37.050334033457403"/>
    <n v="-18.314689324351601"/>
  </r>
  <r>
    <x v="0"/>
    <x v="25"/>
    <x v="59"/>
    <n v="-34.830541423342503"/>
    <n v="-17.374882365514001"/>
  </r>
  <r>
    <x v="1"/>
    <x v="56"/>
    <x v="41"/>
    <n v="112.8025056892652"/>
    <n v="4.8425645851718002"/>
  </r>
  <r>
    <x v="1"/>
    <x v="56"/>
    <x v="53"/>
    <n v="-3.4511778049822999"/>
    <n v="-37.111373194914698"/>
  </r>
  <r>
    <x v="3"/>
    <x v="50"/>
    <x v="20"/>
    <n v="-14.556544369534301"/>
    <n v="-19.468330939267201"/>
  </r>
  <r>
    <x v="2"/>
    <x v="40"/>
    <x v="29"/>
    <n v="-135.12850405095099"/>
    <n v="-9.3484258458854992"/>
  </r>
  <r>
    <x v="1"/>
    <x v="38"/>
    <x v="81"/>
    <n v="9.7259793872000004E-3"/>
    <n v="-0.15711605352169999"/>
  </r>
  <r>
    <x v="3"/>
    <x v="39"/>
    <x v="64"/>
    <n v="32.421717577849002"/>
    <n v="17.245113121085801"/>
  </r>
  <r>
    <x v="1"/>
    <x v="40"/>
    <x v="9"/>
    <n v="152.91027615158001"/>
    <n v="9.0049414918250008"/>
  </r>
  <r>
    <x v="2"/>
    <x v="40"/>
    <x v="9"/>
    <n v="-146.96325534093501"/>
    <n v="-9.1642163120797999"/>
  </r>
  <r>
    <x v="3"/>
    <x v="30"/>
    <x v="2"/>
    <n v="-110.9516556505628"/>
    <n v="-39.019719517807303"/>
  </r>
  <r>
    <x v="3"/>
    <x v="20"/>
    <x v="58"/>
    <n v="0"/>
    <n v="0"/>
  </r>
  <r>
    <x v="3"/>
    <x v="38"/>
    <x v="4"/>
    <n v="-26.3582442952289"/>
    <n v="-5.7568766931457001"/>
  </r>
  <r>
    <x v="0"/>
    <x v="43"/>
    <x v="31"/>
    <n v="-48.337895956438501"/>
    <n v="-4.1336019867773999"/>
  </r>
  <r>
    <x v="0"/>
    <x v="16"/>
    <x v="57"/>
    <n v="-16.806333951413801"/>
    <n v="-11.3157792053631"/>
  </r>
  <r>
    <x v="1"/>
    <x v="28"/>
    <x v="18"/>
    <n v="13.531895815902001"/>
    <n v="1.6697921212313001"/>
  </r>
  <r>
    <x v="1"/>
    <x v="4"/>
    <x v="19"/>
    <n v="0"/>
    <n v="0"/>
  </r>
  <r>
    <x v="1"/>
    <x v="35"/>
    <x v="35"/>
    <n v="39.144956464119502"/>
    <n v="2.7373683978082002"/>
  </r>
  <r>
    <x v="2"/>
    <x v="53"/>
    <x v="15"/>
    <n v="-4.0509459120467"/>
    <n v="-5.1802251846583998"/>
  </r>
  <r>
    <x v="0"/>
    <x v="53"/>
    <x v="12"/>
    <n v="-42.519931263725702"/>
    <n v="-14.7343648266247"/>
  </r>
  <r>
    <x v="1"/>
    <x v="52"/>
    <x v="78"/>
    <n v="0"/>
    <n v="0"/>
  </r>
  <r>
    <x v="0"/>
    <x v="37"/>
    <x v="64"/>
    <n v="-57.510363118626998"/>
    <n v="-5.4319109915104997"/>
  </r>
  <r>
    <x v="0"/>
    <x v="40"/>
    <x v="29"/>
    <n v="-40.779795696131103"/>
    <n v="-18.9859299060215"/>
  </r>
  <r>
    <x v="1"/>
    <x v="4"/>
    <x v="0"/>
    <n v="0"/>
    <n v="0"/>
  </r>
  <r>
    <x v="2"/>
    <x v="18"/>
    <x v="35"/>
    <n v="108.0308501753355"/>
    <n v="40.501929030446099"/>
  </r>
  <r>
    <x v="0"/>
    <x v="18"/>
    <x v="13"/>
    <n v="0"/>
    <n v="0"/>
  </r>
  <r>
    <x v="0"/>
    <x v="18"/>
    <x v="53"/>
    <n v="0"/>
    <n v="0"/>
  </r>
  <r>
    <x v="0"/>
    <x v="56"/>
    <x v="51"/>
    <n v="-13.827051937131699"/>
    <n v="-4.6923862264496004"/>
  </r>
  <r>
    <x v="2"/>
    <x v="56"/>
    <x v="12"/>
    <n v="0.72129032947560001"/>
    <n v="-1.0537561058945999"/>
  </r>
  <r>
    <x v="2"/>
    <x v="56"/>
    <x v="53"/>
    <n v="0.72129032947560001"/>
    <n v="-1.0537561058945999"/>
  </r>
  <r>
    <x v="0"/>
    <x v="56"/>
    <x v="12"/>
    <n v="-5.1334986947342003"/>
    <n v="16.776973927941199"/>
  </r>
  <r>
    <x v="3"/>
    <x v="18"/>
    <x v="63"/>
    <n v="-75.249144617494096"/>
    <n v="84.502463063866102"/>
  </r>
  <r>
    <x v="3"/>
    <x v="18"/>
    <x v="41"/>
    <n v="3.4674767691469"/>
    <n v="21.275816067162602"/>
  </r>
  <r>
    <x v="3"/>
    <x v="18"/>
    <x v="53"/>
    <n v="-28.2764688102604"/>
    <n v="7.3630204357224001"/>
  </r>
  <r>
    <x v="3"/>
    <x v="24"/>
    <x v="82"/>
    <n v="-9.8046276912329002"/>
    <n v="-4.9170927684625001"/>
  </r>
  <r>
    <x v="3"/>
    <x v="32"/>
    <x v="0"/>
    <n v="-0.64310821528289996"/>
    <n v="8.40314667598E-2"/>
  </r>
  <r>
    <x v="0"/>
    <x v="16"/>
    <x v="39"/>
    <n v="0"/>
    <n v="0"/>
  </r>
  <r>
    <x v="2"/>
    <x v="3"/>
    <x v="0"/>
    <n v="276569.00705873471"/>
    <n v="50262.411920096194"/>
  </r>
  <r>
    <x v="2"/>
    <x v="0"/>
    <x v="2"/>
    <n v="-753.25178752024715"/>
    <n v="-1124.7003741579992"/>
  </r>
  <r>
    <x v="1"/>
    <x v="1"/>
    <x v="46"/>
    <n v="-669567.82340499747"/>
    <n v="-33407.970455892522"/>
  </r>
  <r>
    <x v="3"/>
    <x v="2"/>
    <x v="3"/>
    <n v="449349.74404868193"/>
    <n v="163674.40044728125"/>
  </r>
  <r>
    <x v="1"/>
    <x v="29"/>
    <x v="40"/>
    <n v="37972.954625283906"/>
    <n v="4283.3772004142083"/>
  </r>
  <r>
    <x v="3"/>
    <x v="1"/>
    <x v="37"/>
    <n v="81585.500195981294"/>
    <n v="240693.90569021518"/>
  </r>
  <r>
    <x v="0"/>
    <x v="1"/>
    <x v="29"/>
    <n v="1027610.2386625131"/>
    <n v="533731.72955441207"/>
  </r>
  <r>
    <x v="2"/>
    <x v="1"/>
    <x v="11"/>
    <n v="-115195.77329231949"/>
    <n v="2007.8344684894093"/>
  </r>
  <r>
    <x v="1"/>
    <x v="1"/>
    <x v="44"/>
    <n v="-646135.00347989192"/>
    <n v="-31866.877362917519"/>
  </r>
  <r>
    <x v="0"/>
    <x v="1"/>
    <x v="25"/>
    <n v="1053240.8072654135"/>
    <n v="560095.43464539922"/>
  </r>
  <r>
    <x v="3"/>
    <x v="1"/>
    <x v="30"/>
    <n v="-380500.22194230644"/>
    <n v="3634.6384900947323"/>
  </r>
  <r>
    <x v="1"/>
    <x v="40"/>
    <x v="53"/>
    <n v="2247430.6152304313"/>
    <n v="1326247.2825601371"/>
  </r>
  <r>
    <x v="3"/>
    <x v="27"/>
    <x v="51"/>
    <n v="1366604.2240095767"/>
    <n v="765741.70817176823"/>
  </r>
  <r>
    <x v="2"/>
    <x v="6"/>
    <x v="13"/>
    <n v="439266.71989503747"/>
    <n v="259549.21991945565"/>
  </r>
  <r>
    <x v="3"/>
    <x v="4"/>
    <x v="16"/>
    <n v="1369057.2558351606"/>
    <n v="769648.7796802941"/>
  </r>
  <r>
    <x v="1"/>
    <x v="6"/>
    <x v="13"/>
    <n v="2237594.5505009266"/>
    <n v="1310894.5111306775"/>
  </r>
  <r>
    <x v="1"/>
    <x v="8"/>
    <x v="15"/>
    <n v="2288490.4053712403"/>
    <n v="1314704.7171896624"/>
  </r>
  <r>
    <x v="2"/>
    <x v="1"/>
    <x v="52"/>
    <n v="414438.0500137491"/>
    <n v="241704.90626335371"/>
  </r>
  <r>
    <x v="1"/>
    <x v="40"/>
    <x v="13"/>
    <n v="77256.467482431428"/>
    <n v="24389.963260704291"/>
  </r>
  <r>
    <x v="1"/>
    <x v="27"/>
    <x v="52"/>
    <n v="82636.701321313725"/>
    <n v="24666.172317820892"/>
  </r>
  <r>
    <x v="3"/>
    <x v="3"/>
    <x v="34"/>
    <n v="749766.08750810777"/>
    <n v="116233.51027424153"/>
  </r>
  <r>
    <x v="1"/>
    <x v="3"/>
    <x v="20"/>
    <n v="1398294.8339913909"/>
    <n v="240781.07304968956"/>
  </r>
  <r>
    <x v="0"/>
    <x v="3"/>
    <x v="33"/>
    <n v="179246.80589885413"/>
    <n v="-89704.130036098679"/>
  </r>
  <r>
    <x v="3"/>
    <x v="3"/>
    <x v="17"/>
    <n v="797258.41671721556"/>
    <n v="124131.69628481953"/>
  </r>
  <r>
    <x v="3"/>
    <x v="2"/>
    <x v="23"/>
    <n v="-153311.41883085953"/>
    <n v="-58010.998929548514"/>
  </r>
  <r>
    <x v="3"/>
    <x v="2"/>
    <x v="18"/>
    <n v="343839.04775994719"/>
    <n v="129420.83062003684"/>
  </r>
  <r>
    <x v="2"/>
    <x v="2"/>
    <x v="20"/>
    <n v="-48198.409606733818"/>
    <n v="-18107.018179957402"/>
  </r>
  <r>
    <x v="2"/>
    <x v="3"/>
    <x v="34"/>
    <n v="248239.81385535636"/>
    <n v="41797.712333476629"/>
  </r>
  <r>
    <x v="3"/>
    <x v="50"/>
    <x v="17"/>
    <n v="34180.440762574857"/>
    <n v="18679.72902153687"/>
  </r>
  <r>
    <x v="1"/>
    <x v="14"/>
    <x v="10"/>
    <n v="3081622.8383904831"/>
    <n v="1317186.3503320303"/>
  </r>
  <r>
    <x v="1"/>
    <x v="10"/>
    <x v="6"/>
    <n v="3001901.7636449686"/>
    <n v="1254619.4897780395"/>
  </r>
  <r>
    <x v="3"/>
    <x v="19"/>
    <x v="29"/>
    <n v="9453.9087390623408"/>
    <n v="998.30396214622226"/>
  </r>
  <r>
    <x v="2"/>
    <x v="45"/>
    <x v="30"/>
    <n v="505813.09049127233"/>
    <n v="185971.17772332337"/>
  </r>
  <r>
    <x v="3"/>
    <x v="48"/>
    <x v="11"/>
    <n v="1441.1281238996946"/>
    <n v="193.19085752674999"/>
  </r>
  <r>
    <x v="0"/>
    <x v="49"/>
    <x v="11"/>
    <n v="0"/>
    <n v="0"/>
  </r>
  <r>
    <x v="0"/>
    <x v="10"/>
    <x v="29"/>
    <n v="0"/>
    <n v="0"/>
  </r>
  <r>
    <x v="3"/>
    <x v="49"/>
    <x v="11"/>
    <n v="58381.590267075568"/>
    <n v="15181.131930342379"/>
  </r>
  <r>
    <x v="1"/>
    <x v="12"/>
    <x v="24"/>
    <n v="172439.64180619566"/>
    <n v="47887.351278905669"/>
  </r>
  <r>
    <x v="3"/>
    <x v="27"/>
    <x v="10"/>
    <n v="9347.0030451231323"/>
    <n v="715.85497635066065"/>
  </r>
  <r>
    <x v="2"/>
    <x v="49"/>
    <x v="11"/>
    <n v="20023.041151537214"/>
    <n v="5068.020265921562"/>
  </r>
  <r>
    <x v="1"/>
    <x v="15"/>
    <x v="13"/>
    <n v="63964.475670737469"/>
    <n v="-146484.59008911171"/>
  </r>
  <r>
    <x v="0"/>
    <x v="15"/>
    <x v="12"/>
    <n v="93418.304299646072"/>
    <n v="-38005.019488064194"/>
  </r>
  <r>
    <x v="3"/>
    <x v="2"/>
    <x v="47"/>
    <n v="1756511.9965338635"/>
    <n v="666397.08605042682"/>
  </r>
  <r>
    <x v="1"/>
    <x v="46"/>
    <x v="35"/>
    <n v="2318122.770835137"/>
    <n v="1190056.8032818288"/>
  </r>
  <r>
    <x v="1"/>
    <x v="26"/>
    <x v="63"/>
    <n v="65370.333921265956"/>
    <n v="18077.816146499099"/>
  </r>
  <r>
    <x v="1"/>
    <x v="36"/>
    <x v="32"/>
    <n v="61628.41965680095"/>
    <n v="31651.15324039328"/>
  </r>
  <r>
    <x v="0"/>
    <x v="26"/>
    <x v="56"/>
    <n v="1147178.6143763491"/>
    <n v="568084.93325751508"/>
  </r>
  <r>
    <x v="3"/>
    <x v="26"/>
    <x v="56"/>
    <n v="1433067.9739036637"/>
    <n v="725370.6450596517"/>
  </r>
  <r>
    <x v="1"/>
    <x v="56"/>
    <x v="49"/>
    <n v="15570.71982851893"/>
    <n v="1937.7820649536568"/>
  </r>
  <r>
    <x v="3"/>
    <x v="4"/>
    <x v="8"/>
    <n v="-301.05045115981949"/>
    <n v="-132.1538374862796"/>
  </r>
  <r>
    <x v="0"/>
    <x v="6"/>
    <x v="45"/>
    <n v="33578.378860676254"/>
    <n v="8496.9320420981858"/>
  </r>
  <r>
    <x v="0"/>
    <x v="23"/>
    <x v="17"/>
    <n v="609014.88162998506"/>
    <n v="395590.63994845568"/>
  </r>
  <r>
    <x v="0"/>
    <x v="52"/>
    <x v="21"/>
    <n v="579023.25686805719"/>
    <n v="377799.27583940275"/>
  </r>
  <r>
    <x v="3"/>
    <x v="20"/>
    <x v="33"/>
    <n v="692181.19883938553"/>
    <n v="445572.98919045023"/>
  </r>
  <r>
    <x v="0"/>
    <x v="24"/>
    <x v="34"/>
    <n v="34894.374994505255"/>
    <n v="17665.55557615319"/>
  </r>
  <r>
    <x v="0"/>
    <x v="23"/>
    <x v="57"/>
    <n v="45072.25889010523"/>
    <n v="23968.686836009925"/>
  </r>
  <r>
    <x v="3"/>
    <x v="36"/>
    <x v="32"/>
    <n v="36759.424263877285"/>
    <n v="19206.529650352546"/>
  </r>
  <r>
    <x v="2"/>
    <x v="23"/>
    <x v="17"/>
    <n v="178333.99524591863"/>
    <n v="120391.84905882434"/>
  </r>
  <r>
    <x v="3"/>
    <x v="21"/>
    <x v="22"/>
    <n v="4309.266362248296"/>
    <n v="1255.7705173443874"/>
  </r>
  <r>
    <x v="0"/>
    <x v="21"/>
    <x v="20"/>
    <n v="43085.36404428527"/>
    <n v="23291.643206458742"/>
  </r>
  <r>
    <x v="2"/>
    <x v="47"/>
    <x v="18"/>
    <n v="11183.633128928283"/>
    <n v="6508.9659234730989"/>
  </r>
  <r>
    <x v="3"/>
    <x v="47"/>
    <x v="18"/>
    <n v="40771.565193615206"/>
    <n v="22909.806763872602"/>
  </r>
  <r>
    <x v="0"/>
    <x v="25"/>
    <x v="34"/>
    <n v="3427.9863800370476"/>
    <n v="634.63276266115759"/>
  </r>
  <r>
    <x v="3"/>
    <x v="19"/>
    <x v="7"/>
    <n v="-995.09161493320005"/>
    <n v="386.85343996885871"/>
  </r>
  <r>
    <x v="2"/>
    <x v="50"/>
    <x v="57"/>
    <n v="1131.0010119433427"/>
    <n v="130.64948858348751"/>
  </r>
  <r>
    <x v="1"/>
    <x v="6"/>
    <x v="15"/>
    <n v="20297.863357799855"/>
    <n v="1611.6570188282901"/>
  </r>
  <r>
    <x v="3"/>
    <x v="31"/>
    <x v="37"/>
    <n v="1711940.0633628096"/>
    <n v="660701.69308045227"/>
  </r>
  <r>
    <x v="3"/>
    <x v="28"/>
    <x v="36"/>
    <n v="1711550.9815454106"/>
    <n v="659235.84132119175"/>
  </r>
  <r>
    <x v="1"/>
    <x v="29"/>
    <x v="4"/>
    <n v="2770381.7508380325"/>
    <n v="1081599.3453587997"/>
  </r>
  <r>
    <x v="1"/>
    <x v="4"/>
    <x v="46"/>
    <n v="167.91947343488999"/>
    <n v="29.037421833842998"/>
  </r>
  <r>
    <x v="0"/>
    <x v="0"/>
    <x v="38"/>
    <n v="0"/>
    <n v="0"/>
  </r>
  <r>
    <x v="3"/>
    <x v="31"/>
    <x v="40"/>
    <n v="96048.511163620642"/>
    <n v="31692.688233498226"/>
  </r>
  <r>
    <x v="0"/>
    <x v="30"/>
    <x v="47"/>
    <n v="0"/>
    <n v="0"/>
  </r>
  <r>
    <x v="3"/>
    <x v="30"/>
    <x v="1"/>
    <n v="1757916.8056504198"/>
    <n v="671419.93725974916"/>
  </r>
  <r>
    <x v="2"/>
    <x v="35"/>
    <x v="42"/>
    <n v="483843.64799972327"/>
    <n v="243972.97725871307"/>
  </r>
  <r>
    <x v="0"/>
    <x v="42"/>
    <x v="1"/>
    <n v="0"/>
    <n v="0"/>
  </r>
  <r>
    <x v="1"/>
    <x v="32"/>
    <x v="1"/>
    <n v="109.15263253024951"/>
    <n v="41.992911679618601"/>
  </r>
  <r>
    <x v="3"/>
    <x v="8"/>
    <x v="16"/>
    <n v="1344.2313891171309"/>
    <n v="97.074612819046905"/>
  </r>
  <r>
    <x v="1"/>
    <x v="21"/>
    <x v="22"/>
    <n v="10444.992833180711"/>
    <n v="2629.7464369178424"/>
  </r>
  <r>
    <x v="2"/>
    <x v="37"/>
    <x v="22"/>
    <n v="-40.320652774016402"/>
    <n v="-20.525095142341801"/>
  </r>
  <r>
    <x v="0"/>
    <x v="16"/>
    <x v="56"/>
    <n v="36759.685117852328"/>
    <n v="10461.487285777728"/>
  </r>
  <r>
    <x v="1"/>
    <x v="10"/>
    <x v="8"/>
    <n v="25931.695736182228"/>
    <n v="1790.3808087079478"/>
  </r>
  <r>
    <x v="2"/>
    <x v="54"/>
    <x v="7"/>
    <n v="22175.567371986606"/>
    <n v="6712.5992331851394"/>
  </r>
  <r>
    <x v="3"/>
    <x v="0"/>
    <x v="44"/>
    <n v="10515.225937347694"/>
    <n v="816.07079620172897"/>
  </r>
  <r>
    <x v="1"/>
    <x v="44"/>
    <x v="54"/>
    <n v="1742.5361291630088"/>
    <n v="298.94125183210662"/>
  </r>
  <r>
    <x v="1"/>
    <x v="52"/>
    <x v="2"/>
    <n v="998076.93461079057"/>
    <n v="655893.61375230236"/>
  </r>
  <r>
    <x v="0"/>
    <x v="32"/>
    <x v="38"/>
    <n v="0"/>
    <n v="0"/>
  </r>
  <r>
    <x v="3"/>
    <x v="47"/>
    <x v="32"/>
    <n v="4839.2373084304782"/>
    <n v="975.18765997573735"/>
  </r>
  <r>
    <x v="3"/>
    <x v="10"/>
    <x v="8"/>
    <n v="9080.6913535948224"/>
    <n v="551.46814567104525"/>
  </r>
  <r>
    <x v="1"/>
    <x v="26"/>
    <x v="41"/>
    <n v="971.12929410562788"/>
    <n v="163.1983424635292"/>
  </r>
  <r>
    <x v="3"/>
    <x v="23"/>
    <x v="20"/>
    <n v="-33.482374650866902"/>
    <n v="-19.8312764272568"/>
  </r>
  <r>
    <x v="0"/>
    <x v="51"/>
    <x v="28"/>
    <n v="5554.676217494818"/>
    <n v="482.40834340637127"/>
  </r>
  <r>
    <x v="3"/>
    <x v="25"/>
    <x v="26"/>
    <n v="-42.973637638952901"/>
    <n v="-27.069205356194999"/>
  </r>
  <r>
    <x v="0"/>
    <x v="43"/>
    <x v="2"/>
    <n v="34208.111597166775"/>
    <n v="18755.0028711497"/>
  </r>
  <r>
    <x v="0"/>
    <x v="31"/>
    <x v="1"/>
    <n v="0"/>
    <n v="0"/>
  </r>
  <r>
    <x v="3"/>
    <x v="13"/>
    <x v="36"/>
    <n v="13232.364464838487"/>
    <n v="1553.6980172069636"/>
  </r>
  <r>
    <x v="0"/>
    <x v="13"/>
    <x v="46"/>
    <n v="0"/>
    <n v="0"/>
  </r>
  <r>
    <x v="0"/>
    <x v="48"/>
    <x v="9"/>
    <n v="0"/>
    <n v="0"/>
  </r>
  <r>
    <x v="0"/>
    <x v="27"/>
    <x v="10"/>
    <n v="8783.2164600295382"/>
    <n v="897.89862101083895"/>
  </r>
  <r>
    <x v="0"/>
    <x v="19"/>
    <x v="11"/>
    <n v="0"/>
    <n v="0"/>
  </r>
  <r>
    <x v="2"/>
    <x v="12"/>
    <x v="9"/>
    <n v="5815.6989910049888"/>
    <n v="677.11781390993633"/>
  </r>
  <r>
    <x v="1"/>
    <x v="23"/>
    <x v="43"/>
    <n v="-2.6490888059067998"/>
    <n v="-13.4034906587612"/>
  </r>
  <r>
    <x v="0"/>
    <x v="42"/>
    <x v="47"/>
    <n v="0"/>
    <n v="0"/>
  </r>
  <r>
    <x v="2"/>
    <x v="43"/>
    <x v="2"/>
    <n v="11791.716383707899"/>
    <n v="6165.6498591929467"/>
  </r>
  <r>
    <x v="1"/>
    <x v="43"/>
    <x v="21"/>
    <n v="7895.433760052867"/>
    <n v="1467.9870957820849"/>
  </r>
  <r>
    <x v="0"/>
    <x v="37"/>
    <x v="61"/>
    <n v="7.8863483206150997"/>
    <n v="9.5731760398593995"/>
  </r>
  <r>
    <x v="3"/>
    <x v="54"/>
    <x v="36"/>
    <n v="129.1448506200235"/>
    <n v="10.988146597414"/>
  </r>
  <r>
    <x v="3"/>
    <x v="41"/>
    <x v="47"/>
    <n v="103.5183191374194"/>
    <n v="22.705561786387101"/>
  </r>
  <r>
    <x v="2"/>
    <x v="46"/>
    <x v="53"/>
    <n v="175.37839860306681"/>
    <n v="-8.7299247698522997"/>
  </r>
  <r>
    <x v="0"/>
    <x v="16"/>
    <x v="14"/>
    <n v="-241.7003220722965"/>
    <n v="5.2898851504391997"/>
  </r>
  <r>
    <x v="0"/>
    <x v="4"/>
    <x v="11"/>
    <n v="-223.43166414327141"/>
    <n v="-222.6063134402828"/>
  </r>
  <r>
    <x v="1"/>
    <x v="33"/>
    <x v="0"/>
    <n v="1238.8030741173004"/>
    <n v="26.716871086957799"/>
  </r>
  <r>
    <x v="1"/>
    <x v="31"/>
    <x v="1"/>
    <n v="20912.287741774922"/>
    <n v="1184.8858720825515"/>
  </r>
  <r>
    <x v="2"/>
    <x v="10"/>
    <x v="44"/>
    <n v="32.793171294818599"/>
    <n v="18.388484406518401"/>
  </r>
  <r>
    <x v="0"/>
    <x v="46"/>
    <x v="53"/>
    <n v="551.46055521563551"/>
    <n v="-51.199242762789403"/>
  </r>
  <r>
    <x v="1"/>
    <x v="6"/>
    <x v="14"/>
    <n v="661.88603134561185"/>
    <n v="117.5611641100932"/>
  </r>
  <r>
    <x v="0"/>
    <x v="54"/>
    <x v="44"/>
    <n v="0"/>
    <n v="0"/>
  </r>
  <r>
    <x v="0"/>
    <x v="25"/>
    <x v="20"/>
    <n v="36.939035169429701"/>
    <n v="-10.534122402028901"/>
  </r>
  <r>
    <x v="1"/>
    <x v="21"/>
    <x v="59"/>
    <n v="-87.754298722805004"/>
    <n v="-48.047132022585899"/>
  </r>
  <r>
    <x v="2"/>
    <x v="28"/>
    <x v="4"/>
    <n v="-95.934797762897901"/>
    <n v="-10.439795274451599"/>
  </r>
  <r>
    <x v="1"/>
    <x v="10"/>
    <x v="11"/>
    <n v="276.73845773772422"/>
    <n v="-22.096955019167801"/>
  </r>
  <r>
    <x v="0"/>
    <x v="13"/>
    <x v="36"/>
    <n v="0"/>
    <n v="0"/>
  </r>
  <r>
    <x v="1"/>
    <x v="45"/>
    <x v="38"/>
    <n v="68.175033111991496"/>
    <n v="33.669333750274703"/>
  </r>
  <r>
    <x v="2"/>
    <x v="4"/>
    <x v="6"/>
    <n v="-283.04712027262741"/>
    <n v="-191.65036182674791"/>
  </r>
  <r>
    <x v="2"/>
    <x v="17"/>
    <x v="41"/>
    <n v="2.4984219039313"/>
    <n v="14.9561277358375"/>
  </r>
  <r>
    <x v="1"/>
    <x v="7"/>
    <x v="10"/>
    <n v="351.3817777722777"/>
    <n v="89.882108354116994"/>
  </r>
  <r>
    <x v="1"/>
    <x v="38"/>
    <x v="46"/>
    <n v="-76.990385096158207"/>
    <n v="-34.328787928171799"/>
  </r>
  <r>
    <x v="0"/>
    <x v="28"/>
    <x v="4"/>
    <n v="0"/>
    <n v="0"/>
  </r>
  <r>
    <x v="1"/>
    <x v="49"/>
    <x v="4"/>
    <n v="-70.574258413473601"/>
    <n v="-17.5579210499106"/>
  </r>
  <r>
    <x v="1"/>
    <x v="46"/>
    <x v="16"/>
    <n v="-902.83221495583939"/>
    <n v="-452.54030275583852"/>
  </r>
  <r>
    <x v="0"/>
    <x v="15"/>
    <x v="51"/>
    <n v="51.141722396040201"/>
    <n v="36.0342979075306"/>
  </r>
  <r>
    <x v="3"/>
    <x v="50"/>
    <x v="34"/>
    <n v="-25.061560721044799"/>
    <n v="-22.950541304389098"/>
  </r>
  <r>
    <x v="3"/>
    <x v="12"/>
    <x v="5"/>
    <n v="187.315555310566"/>
    <n v="46.455458990354302"/>
  </r>
  <r>
    <x v="1"/>
    <x v="29"/>
    <x v="47"/>
    <n v="402.73247528600677"/>
    <n v="125.7896547323171"/>
  </r>
  <r>
    <x v="1"/>
    <x v="50"/>
    <x v="43"/>
    <n v="37.816864475976999"/>
    <n v="3.1934634957344001"/>
  </r>
  <r>
    <x v="1"/>
    <x v="8"/>
    <x v="6"/>
    <n v="-324.93881301988449"/>
    <n v="-257.86308232993639"/>
  </r>
  <r>
    <x v="1"/>
    <x v="28"/>
    <x v="40"/>
    <n v="361.92460749422679"/>
    <n v="55.575824484013303"/>
  </r>
  <r>
    <x v="3"/>
    <x v="43"/>
    <x v="18"/>
    <n v="339.31499672325577"/>
    <n v="-3.6400260691302"/>
  </r>
  <r>
    <x v="3"/>
    <x v="14"/>
    <x v="7"/>
    <n v="-986.83439106966091"/>
    <n v="-10.667683748069599"/>
  </r>
  <r>
    <x v="1"/>
    <x v="9"/>
    <x v="10"/>
    <n v="33.988430591429299"/>
    <n v="280.46029849408808"/>
  </r>
  <r>
    <x v="0"/>
    <x v="33"/>
    <x v="3"/>
    <n v="0"/>
    <n v="0"/>
  </r>
  <r>
    <x v="3"/>
    <x v="39"/>
    <x v="23"/>
    <n v="127.6106963799417"/>
    <n v="14.6131156016551"/>
  </r>
  <r>
    <x v="3"/>
    <x v="15"/>
    <x v="25"/>
    <n v="53.428856163101102"/>
    <n v="25.5865135476684"/>
  </r>
  <r>
    <x v="0"/>
    <x v="29"/>
    <x v="39"/>
    <n v="0"/>
    <n v="0"/>
  </r>
  <r>
    <x v="1"/>
    <x v="6"/>
    <x v="25"/>
    <n v="-5.1880393029218999"/>
    <n v="-8.0858701590166007"/>
  </r>
  <r>
    <x v="1"/>
    <x v="38"/>
    <x v="17"/>
    <n v="1.2586596295014001"/>
    <n v="-0.1640995409955"/>
  </r>
  <r>
    <x v="1"/>
    <x v="40"/>
    <x v="5"/>
    <n v="152.91027615158001"/>
    <n v="9.0049414918250008"/>
  </r>
  <r>
    <x v="2"/>
    <x v="13"/>
    <x v="36"/>
    <n v="3927.8958655026695"/>
    <n v="420.98809184336687"/>
  </r>
  <r>
    <x v="1"/>
    <x v="50"/>
    <x v="20"/>
    <n v="48.824628322967001"/>
    <n v="7.8544541166807003"/>
  </r>
  <r>
    <x v="0"/>
    <x v="9"/>
    <x v="51"/>
    <n v="875.57929593787867"/>
    <n v="123.5778527770417"/>
  </r>
  <r>
    <x v="2"/>
    <x v="32"/>
    <x v="1"/>
    <n v="44.1851025099553"/>
    <n v="10.736480283539199"/>
  </r>
  <r>
    <x v="2"/>
    <x v="33"/>
    <x v="3"/>
    <n v="2854.5453989198722"/>
    <n v="140.70057086571481"/>
  </r>
  <r>
    <x v="1"/>
    <x v="28"/>
    <x v="2"/>
    <n v="13.531895815902001"/>
    <n v="1.6697921212313001"/>
  </r>
  <r>
    <x v="0"/>
    <x v="4"/>
    <x v="8"/>
    <n v="-286.1500371466048"/>
    <n v="-276.9219454191811"/>
  </r>
  <r>
    <x v="1"/>
    <x v="4"/>
    <x v="4"/>
    <n v="0"/>
    <n v="0"/>
  </r>
  <r>
    <x v="2"/>
    <x v="45"/>
    <x v="46"/>
    <n v="-62.5622220399868"/>
    <n v="-26.3870227834167"/>
  </r>
  <r>
    <x v="1"/>
    <x v="26"/>
    <x v="53"/>
    <n v="-112.90356730846931"/>
    <n v="-57.796268020786101"/>
  </r>
  <r>
    <x v="3"/>
    <x v="44"/>
    <x v="53"/>
    <n v="0"/>
    <n v="0"/>
  </r>
  <r>
    <x v="2"/>
    <x v="44"/>
    <x v="35"/>
    <n v="0"/>
    <n v="0"/>
  </r>
  <r>
    <x v="3"/>
    <x v="44"/>
    <x v="35"/>
    <n v="1.5130298786751"/>
    <n v="10.950842127330301"/>
  </r>
  <r>
    <x v="3"/>
    <x v="44"/>
    <x v="41"/>
    <n v="0"/>
    <n v="0"/>
  </r>
  <r>
    <x v="0"/>
    <x v="53"/>
    <x v="50"/>
    <n v="5501.794849164914"/>
    <n v="655.14733416696959"/>
  </r>
  <r>
    <x v="0"/>
    <x v="54"/>
    <x v="30"/>
    <n v="0"/>
    <n v="0"/>
  </r>
  <r>
    <x v="1"/>
    <x v="40"/>
    <x v="15"/>
    <n v="553.0289035045837"/>
    <n v="100.11509703742929"/>
  </r>
  <r>
    <x v="2"/>
    <x v="35"/>
    <x v="50"/>
    <n v="243.58773031719409"/>
    <n v="69.505812013663103"/>
  </r>
  <r>
    <x v="0"/>
    <x v="20"/>
    <x v="19"/>
    <n v="50.090219459545402"/>
    <n v="-64.788499791277104"/>
  </r>
  <r>
    <x v="0"/>
    <x v="12"/>
    <x v="44"/>
    <n v="0"/>
    <n v="0"/>
  </r>
  <r>
    <x v="3"/>
    <x v="6"/>
    <x v="51"/>
    <n v="41.162720001406697"/>
    <n v="44.113497053028503"/>
  </r>
  <r>
    <x v="0"/>
    <x v="20"/>
    <x v="23"/>
    <n v="-32.672885432680197"/>
    <n v="-75.327970636197705"/>
  </r>
  <r>
    <x v="2"/>
    <x v="25"/>
    <x v="61"/>
    <n v="10.7351026314661"/>
    <n v="-1.7918370991829"/>
  </r>
  <r>
    <x v="0"/>
    <x v="4"/>
    <x v="7"/>
    <n v="-249.41141984582859"/>
    <n v="-245.09169387274019"/>
  </r>
  <r>
    <x v="0"/>
    <x v="11"/>
    <x v="39"/>
    <n v="0"/>
    <n v="0"/>
  </r>
  <r>
    <x v="2"/>
    <x v="13"/>
    <x v="46"/>
    <n v="235.79081156631111"/>
    <n v="14.775018452038299"/>
  </r>
  <r>
    <x v="1"/>
    <x v="23"/>
    <x v="61"/>
    <n v="2.8936799461125"/>
    <n v="-2.2080876140068999"/>
  </r>
  <r>
    <x v="2"/>
    <x v="16"/>
    <x v="12"/>
    <n v="-43.658869262304101"/>
    <n v="-13.1070944004142"/>
  </r>
  <r>
    <x v="2"/>
    <x v="29"/>
    <x v="1"/>
    <n v="271.72755222728921"/>
    <n v="28.020801268320199"/>
  </r>
  <r>
    <x v="1"/>
    <x v="19"/>
    <x v="5"/>
    <n v="228.9613786290931"/>
    <n v="29.640696094719601"/>
  </r>
  <r>
    <x v="0"/>
    <x v="45"/>
    <x v="36"/>
    <n v="0"/>
    <n v="0"/>
  </r>
  <r>
    <x v="0"/>
    <x v="49"/>
    <x v="46"/>
    <n v="0"/>
    <n v="0"/>
  </r>
  <r>
    <x v="0"/>
    <x v="10"/>
    <x v="11"/>
    <n v="0"/>
    <n v="0"/>
  </r>
  <r>
    <x v="3"/>
    <x v="20"/>
    <x v="17"/>
    <n v="45.673978378620497"/>
    <n v="-42.606903771904399"/>
  </r>
  <r>
    <x v="2"/>
    <x v="0"/>
    <x v="44"/>
    <n v="1604.9922711825566"/>
    <n v="166.43927648857149"/>
  </r>
  <r>
    <x v="1"/>
    <x v="4"/>
    <x v="72"/>
    <n v="0"/>
    <n v="0"/>
  </r>
  <r>
    <x v="0"/>
    <x v="36"/>
    <x v="73"/>
    <n v="-31.158412143826801"/>
    <n v="-17.4293148258107"/>
  </r>
  <r>
    <x v="3"/>
    <x v="35"/>
    <x v="56"/>
    <n v="59.733601068223301"/>
    <n v="48.594634797097903"/>
  </r>
  <r>
    <x v="1"/>
    <x v="52"/>
    <x v="71"/>
    <n v="0"/>
    <n v="0"/>
  </r>
  <r>
    <x v="1"/>
    <x v="15"/>
    <x v="10"/>
    <n v="205.75215472609619"/>
    <n v="116.6594329364671"/>
  </r>
  <r>
    <x v="2"/>
    <x v="8"/>
    <x v="8"/>
    <n v="-53.9309144057612"/>
    <n v="-24.319976037203102"/>
  </r>
  <r>
    <x v="3"/>
    <x v="54"/>
    <x v="26"/>
    <n v="-3.9775486578648001"/>
    <n v="-7.2483110687275998"/>
  </r>
  <r>
    <x v="2"/>
    <x v="26"/>
    <x v="16"/>
    <n v="-0.2372626612473"/>
    <n v="6.4676599003456996"/>
  </r>
  <r>
    <x v="2"/>
    <x v="52"/>
    <x v="17"/>
    <n v="19.126295345270901"/>
    <n v="10.995222994511501"/>
  </r>
  <r>
    <x v="0"/>
    <x v="25"/>
    <x v="73"/>
    <n v="-34.830541423342503"/>
    <n v="-17.374882365514001"/>
  </r>
  <r>
    <x v="2"/>
    <x v="51"/>
    <x v="25"/>
    <n v="4.0509459120467"/>
    <n v="5.1802251846583998"/>
  </r>
  <r>
    <x v="1"/>
    <x v="55"/>
    <x v="56"/>
    <n v="65.265383091675403"/>
    <n v="40.189205329937799"/>
  </r>
  <r>
    <x v="1"/>
    <x v="55"/>
    <x v="49"/>
    <n v="18.407206004359502"/>
    <n v="23.1745749226247"/>
  </r>
  <r>
    <x v="0"/>
    <x v="15"/>
    <x v="15"/>
    <n v="11.7782917731998"/>
    <n v="13.1296602291615"/>
  </r>
  <r>
    <x v="2"/>
    <x v="46"/>
    <x v="52"/>
    <n v="128.00960307184931"/>
    <n v="77.690730323443603"/>
  </r>
  <r>
    <x v="3"/>
    <x v="26"/>
    <x v="44"/>
    <n v="-285.77402780823098"/>
    <n v="-179.00430861125349"/>
  </r>
  <r>
    <x v="1"/>
    <x v="15"/>
    <x v="16"/>
    <n v="261.40907617213441"/>
    <n v="139.44516956043989"/>
  </r>
  <r>
    <x v="0"/>
    <x v="15"/>
    <x v="52"/>
    <n v="37.073573997382702"/>
    <n v="14.9884285832626"/>
  </r>
  <r>
    <x v="0"/>
    <x v="11"/>
    <x v="1"/>
    <n v="0"/>
    <n v="0"/>
  </r>
  <r>
    <x v="1"/>
    <x v="24"/>
    <x v="61"/>
    <n v="8.1085691730558995"/>
    <n v="7.1048961684287004"/>
  </r>
  <r>
    <x v="2"/>
    <x v="47"/>
    <x v="17"/>
    <n v="12.7426656023645"/>
    <n v="-1.6475239948511"/>
  </r>
  <r>
    <x v="0"/>
    <x v="43"/>
    <x v="32"/>
    <n v="-38.7537126700283"/>
    <n v="6.2864983025005001"/>
  </r>
  <r>
    <x v="3"/>
    <x v="19"/>
    <x v="44"/>
    <n v="376.86500165336611"/>
    <n v="224.2720764939537"/>
  </r>
  <r>
    <x v="0"/>
    <x v="23"/>
    <x v="26"/>
    <n v="-5.1288277809234"/>
    <n v="-6.3028520908935004"/>
  </r>
  <r>
    <x v="3"/>
    <x v="54"/>
    <x v="4"/>
    <n v="51.129650184728099"/>
    <n v="-8.7082601810326992"/>
  </r>
  <r>
    <x v="1"/>
    <x v="45"/>
    <x v="40"/>
    <n v="120.01850556109829"/>
    <n v="23.843593090614799"/>
  </r>
  <r>
    <x v="2"/>
    <x v="11"/>
    <x v="21"/>
    <n v="-71.202609686124404"/>
    <n v="-28.809858571421099"/>
  </r>
  <r>
    <x v="3"/>
    <x v="23"/>
    <x v="83"/>
    <n v="-37.050334033457403"/>
    <n v="-18.314689324351601"/>
  </r>
  <r>
    <x v="2"/>
    <x v="8"/>
    <x v="29"/>
    <n v="-122.3537982392328"/>
    <n v="-109.7639580501077"/>
  </r>
  <r>
    <x v="0"/>
    <x v="55"/>
    <x v="63"/>
    <n v="1.2071038768275999"/>
    <n v="8.2695270065896995"/>
  </r>
  <r>
    <x v="1"/>
    <x v="55"/>
    <x v="35"/>
    <n v="-23.719294372280402"/>
    <n v="-15.113893359115201"/>
  </r>
  <r>
    <x v="2"/>
    <x v="11"/>
    <x v="18"/>
    <n v="-71.202609686124404"/>
    <n v="-28.809858571421099"/>
  </r>
  <r>
    <x v="2"/>
    <x v="35"/>
    <x v="27"/>
    <n v="-13.563415730701699"/>
    <n v="1.8065705706141999"/>
  </r>
  <r>
    <x v="3"/>
    <x v="7"/>
    <x v="11"/>
    <n v="-28.9200665719546"/>
    <n v="-21.555867366985101"/>
  </r>
  <r>
    <x v="3"/>
    <x v="20"/>
    <x v="61"/>
    <n v="-0.53142095329640004"/>
    <n v="0.28895300085999998"/>
  </r>
  <r>
    <x v="2"/>
    <x v="8"/>
    <x v="6"/>
    <n v="-160.15086032208521"/>
    <n v="-151.16941445487461"/>
  </r>
  <r>
    <x v="3"/>
    <x v="54"/>
    <x v="64"/>
    <n v="-3.9775486578648001"/>
    <n v="-7.2483110687275998"/>
  </r>
  <r>
    <x v="1"/>
    <x v="46"/>
    <x v="51"/>
    <n v="-120.78773349600399"/>
    <n v="-69.402165623647207"/>
  </r>
  <r>
    <x v="2"/>
    <x v="49"/>
    <x v="9"/>
    <n v="-337.52442375160291"/>
    <n v="-43.648395152737898"/>
  </r>
  <r>
    <x v="1"/>
    <x v="15"/>
    <x v="51"/>
    <n v="217.7633697605385"/>
    <n v="121.99350496513721"/>
  </r>
  <r>
    <x v="3"/>
    <x v="21"/>
    <x v="61"/>
    <n v="60.756030179814204"/>
    <n v="27.224397167883801"/>
  </r>
  <r>
    <x v="1"/>
    <x v="8"/>
    <x v="8"/>
    <n v="-102.2579939400792"/>
    <n v="-129.1913441249022"/>
  </r>
  <r>
    <x v="2"/>
    <x v="16"/>
    <x v="35"/>
    <n v="178.36121064705179"/>
    <n v="28.5172075534607"/>
  </r>
  <r>
    <x v="0"/>
    <x v="53"/>
    <x v="35"/>
    <n v="-100.6910414894954"/>
    <n v="-47.042993232163198"/>
  </r>
  <r>
    <x v="1"/>
    <x v="34"/>
    <x v="15"/>
    <n v="-140.03651665050799"/>
    <n v="-75.048128842348902"/>
  </r>
  <r>
    <x v="3"/>
    <x v="16"/>
    <x v="51"/>
    <n v="-18.2830374659084"/>
    <n v="-6.8195486151919003"/>
  </r>
  <r>
    <x v="0"/>
    <x v="27"/>
    <x v="29"/>
    <n v="-82.527455419614697"/>
    <n v="-34.909407143966497"/>
  </r>
  <r>
    <x v="3"/>
    <x v="20"/>
    <x v="73"/>
    <n v="-32.421717577849002"/>
    <n v="-17.245113121085801"/>
  </r>
  <r>
    <x v="2"/>
    <x v="40"/>
    <x v="52"/>
    <n v="66.138514621714606"/>
    <n v="25.443324293413699"/>
  </r>
  <r>
    <x v="1"/>
    <x v="40"/>
    <x v="52"/>
    <n v="-91.281776955720503"/>
    <n v="-36.203758903706998"/>
  </r>
  <r>
    <x v="1"/>
    <x v="7"/>
    <x v="37"/>
    <n v="-49.803048970801001"/>
    <n v="33.087189872007301"/>
  </r>
  <r>
    <x v="0"/>
    <x v="44"/>
    <x v="28"/>
    <n v="43.727035140553298"/>
    <n v="23.0038918332144"/>
  </r>
  <r>
    <x v="0"/>
    <x v="12"/>
    <x v="57"/>
    <n v="-123.674313575274"/>
    <n v="-5.9087498849686"/>
  </r>
  <r>
    <x v="3"/>
    <x v="33"/>
    <x v="21"/>
    <n v="-83.338360204855604"/>
    <n v="-25.591782264680599"/>
  </r>
  <r>
    <x v="1"/>
    <x v="42"/>
    <x v="3"/>
    <n v="-23.649294983960701"/>
    <n v="-5.1538268499323996"/>
  </r>
  <r>
    <x v="0"/>
    <x v="6"/>
    <x v="11"/>
    <n v="-158.43799104415601"/>
    <n v="-9.4260772840840001"/>
  </r>
  <r>
    <x v="0"/>
    <x v="38"/>
    <x v="36"/>
    <n v="0"/>
    <n v="0"/>
  </r>
  <r>
    <x v="3"/>
    <x v="0"/>
    <x v="37"/>
    <n v="-7.1139777159140998"/>
    <n v="13.990623676637"/>
  </r>
  <r>
    <x v="3"/>
    <x v="22"/>
    <x v="73"/>
    <n v="-32.421717577849002"/>
    <n v="-17.245113121085801"/>
  </r>
  <r>
    <x v="1"/>
    <x v="17"/>
    <x v="14"/>
    <n v="-2.6456379657246001"/>
    <n v="-9.0921272456974993"/>
  </r>
  <r>
    <x v="1"/>
    <x v="40"/>
    <x v="25"/>
    <n v="50.423950715757201"/>
    <n v="27.518504314418902"/>
  </r>
  <r>
    <x v="0"/>
    <x v="16"/>
    <x v="38"/>
    <n v="-26.064937585028101"/>
    <n v="-19.4408259278608"/>
  </r>
  <r>
    <x v="1"/>
    <x v="44"/>
    <x v="41"/>
    <n v="18.154883388843299"/>
    <n v="-2.8525275920222"/>
  </r>
  <r>
    <x v="3"/>
    <x v="38"/>
    <x v="37"/>
    <n v="-183.19497678251699"/>
    <n v="-7.9195875222784"/>
  </r>
  <r>
    <x v="3"/>
    <x v="21"/>
    <x v="59"/>
    <n v="-36.363650724737703"/>
    <n v="-21.323155457703098"/>
  </r>
  <r>
    <x v="1"/>
    <x v="5"/>
    <x v="51"/>
    <n v="-71.012623971960807"/>
    <n v="-31.524388111760398"/>
  </r>
  <r>
    <x v="3"/>
    <x v="8"/>
    <x v="44"/>
    <n v="59.5922061058425"/>
    <n v="33.148110145406598"/>
  </r>
  <r>
    <x v="2"/>
    <x v="10"/>
    <x v="37"/>
    <n v="45.077553026430998"/>
    <n v="18.6447420844842"/>
  </r>
  <r>
    <x v="0"/>
    <x v="16"/>
    <x v="16"/>
    <n v="-113.81608683681949"/>
    <n v="13.167877237353601"/>
  </r>
  <r>
    <x v="1"/>
    <x v="50"/>
    <x v="58"/>
    <n v="0"/>
    <n v="0"/>
  </r>
  <r>
    <x v="1"/>
    <x v="27"/>
    <x v="5"/>
    <n v="-57.097299247063297"/>
    <n v="-24.4534325012484"/>
  </r>
  <r>
    <x v="2"/>
    <x v="49"/>
    <x v="38"/>
    <n v="-132.9290952171954"/>
    <n v="-40.690527553283097"/>
  </r>
  <r>
    <x v="2"/>
    <x v="16"/>
    <x v="41"/>
    <n v="-33.113872305901197"/>
    <n v="-1.6428350784617001"/>
  </r>
  <r>
    <x v="3"/>
    <x v="20"/>
    <x v="19"/>
    <n v="-55.054791631519798"/>
    <n v="-90.225616570397705"/>
  </r>
  <r>
    <x v="1"/>
    <x v="10"/>
    <x v="4"/>
    <n v="-75.899385271421195"/>
    <n v="-29.778461758427401"/>
  </r>
  <r>
    <x v="3"/>
    <x v="26"/>
    <x v="9"/>
    <n v="-571.54805561646197"/>
    <n v="-358.00861722250698"/>
  </r>
  <r>
    <x v="1"/>
    <x v="52"/>
    <x v="75"/>
    <n v="0"/>
    <n v="0"/>
  </r>
  <r>
    <x v="2"/>
    <x v="49"/>
    <x v="5"/>
    <n v="-203.0753233746419"/>
    <n v="-62.856270617475097"/>
  </r>
  <r>
    <x v="0"/>
    <x v="33"/>
    <x v="0"/>
    <n v="0"/>
    <n v="0"/>
  </r>
  <r>
    <x v="2"/>
    <x v="51"/>
    <x v="13"/>
    <n v="4.6314720385481998"/>
    <n v="4.5887560812587003"/>
  </r>
  <r>
    <x v="3"/>
    <x v="35"/>
    <x v="41"/>
    <n v="-79.988005516684296"/>
    <n v="-30.1579316073997"/>
  </r>
  <r>
    <x v="3"/>
    <x v="35"/>
    <x v="12"/>
    <n v="-30.139307236794"/>
    <n v="-3.9234274721092"/>
  </r>
  <r>
    <x v="3"/>
    <x v="35"/>
    <x v="15"/>
    <n v="-21.412139691676"/>
    <n v="-2.6852731108419001"/>
  </r>
  <r>
    <x v="2"/>
    <x v="35"/>
    <x v="35"/>
    <n v="-40.727229632455497"/>
    <n v="-22.0851366708646"/>
  </r>
  <r>
    <x v="3"/>
    <x v="45"/>
    <x v="1"/>
    <n v="-119.9639309033881"/>
    <n v="-42.8410948957196"/>
  </r>
  <r>
    <x v="3"/>
    <x v="54"/>
    <x v="21"/>
    <n v="-10.003211323837499"/>
    <n v="-11.8747824392276"/>
  </r>
  <r>
    <x v="1"/>
    <x v="53"/>
    <x v="28"/>
    <n v="1307.6238318359167"/>
    <n v="196.52932866529579"/>
  </r>
  <r>
    <x v="2"/>
    <x v="53"/>
    <x v="28"/>
    <n v="224.46238906250491"/>
    <n v="51.858191175386601"/>
  </r>
  <r>
    <x v="1"/>
    <x v="36"/>
    <x v="43"/>
    <n v="-2.2019479721452999"/>
    <n v="-0.1495240180639"/>
  </r>
  <r>
    <x v="1"/>
    <x v="34"/>
    <x v="51"/>
    <n v="-78.511114430628297"/>
    <n v="-57.982038192501101"/>
  </r>
  <r>
    <x v="0"/>
    <x v="6"/>
    <x v="30"/>
    <n v="-132.25563823201301"/>
    <n v="-7.8734863559520001"/>
  </r>
  <r>
    <x v="3"/>
    <x v="26"/>
    <x v="8"/>
    <n v="-384.91624395087581"/>
    <n v="-236.78664555123319"/>
  </r>
  <r>
    <x v="0"/>
    <x v="19"/>
    <x v="36"/>
    <n v="0"/>
    <n v="0"/>
  </r>
  <r>
    <x v="1"/>
    <x v="4"/>
    <x v="44"/>
    <n v="52.0318949765106"/>
    <n v="28.685443922527998"/>
  </r>
  <r>
    <x v="3"/>
    <x v="23"/>
    <x v="84"/>
    <n v="-88.497306310720205"/>
    <n v="0"/>
  </r>
  <r>
    <x v="0"/>
    <x v="12"/>
    <x v="36"/>
    <n v="0"/>
    <n v="0"/>
  </r>
  <r>
    <x v="2"/>
    <x v="53"/>
    <x v="29"/>
    <n v="-117.85982192537401"/>
    <n v="-6.9839647588537002"/>
  </r>
  <r>
    <x v="3"/>
    <x v="37"/>
    <x v="43"/>
    <n v="-43.036328800494601"/>
    <n v="-32.635401723735697"/>
  </r>
  <r>
    <x v="0"/>
    <x v="16"/>
    <x v="47"/>
    <n v="0"/>
    <n v="0"/>
  </r>
  <r>
    <x v="0"/>
    <x v="27"/>
    <x v="7"/>
    <n v="-0.96786402735249999"/>
    <n v="3.0624526680764999"/>
  </r>
  <r>
    <x v="3"/>
    <x v="39"/>
    <x v="59"/>
    <n v="32.421717577849002"/>
    <n v="17.245113121085801"/>
  </r>
  <r>
    <x v="3"/>
    <x v="23"/>
    <x v="43"/>
    <n v="18.575164603924701"/>
    <n v="5.3389930094756002"/>
  </r>
  <r>
    <x v="0"/>
    <x v="20"/>
    <x v="78"/>
    <n v="-57.510363118626998"/>
    <n v="-5.4319109915104997"/>
  </r>
  <r>
    <x v="2"/>
    <x v="37"/>
    <x v="43"/>
    <n v="22.242520707336901"/>
    <n v="14.3834747530898"/>
  </r>
  <r>
    <x v="0"/>
    <x v="36"/>
    <x v="72"/>
    <n v="-31.158412143826801"/>
    <n v="-17.4293148258107"/>
  </r>
  <r>
    <x v="2"/>
    <x v="53"/>
    <x v="27"/>
    <n v="177.4322697457595"/>
    <n v="77.371867408720902"/>
  </r>
  <r>
    <x v="1"/>
    <x v="4"/>
    <x v="21"/>
    <n v="0"/>
    <n v="0"/>
  </r>
  <r>
    <x v="0"/>
    <x v="12"/>
    <x v="2"/>
    <n v="0"/>
    <n v="0"/>
  </r>
  <r>
    <x v="3"/>
    <x v="12"/>
    <x v="47"/>
    <n v="177.243120868933"/>
    <n v="8.5798446390860992"/>
  </r>
  <r>
    <x v="0"/>
    <x v="6"/>
    <x v="24"/>
    <n v="-132.25563823201301"/>
    <n v="-7.8734863559520001"/>
  </r>
  <r>
    <x v="3"/>
    <x v="15"/>
    <x v="14"/>
    <n v="13.7349112544851"/>
    <n v="-15.5392290612028"/>
  </r>
  <r>
    <x v="3"/>
    <x v="22"/>
    <x v="65"/>
    <n v="-32.421717577849002"/>
    <n v="-17.245113121085801"/>
  </r>
  <r>
    <x v="2"/>
    <x v="27"/>
    <x v="29"/>
    <n v="57.717657444049003"/>
    <n v="53.971427669210698"/>
  </r>
  <r>
    <x v="2"/>
    <x v="14"/>
    <x v="30"/>
    <n v="-12.284381731612401"/>
    <n v="-0.25625767796580001"/>
  </r>
  <r>
    <x v="2"/>
    <x v="56"/>
    <x v="40"/>
    <n v="32.937226327472999"/>
    <n v="2.0446113164878001"/>
  </r>
  <r>
    <x v="2"/>
    <x v="56"/>
    <x v="38"/>
    <n v="24.036977186346999"/>
    <n v="1.4918619593264"/>
  </r>
  <r>
    <x v="3"/>
    <x v="13"/>
    <x v="0"/>
    <n v="-26.3582442952289"/>
    <n v="-5.7568766931457001"/>
  </r>
  <r>
    <x v="1"/>
    <x v="49"/>
    <x v="40"/>
    <n v="-14.108909053941799"/>
    <n v="-1.5945631988989"/>
  </r>
  <r>
    <x v="1"/>
    <x v="40"/>
    <x v="30"/>
    <n v="152.91027615158001"/>
    <n v="9.0049414918250008"/>
  </r>
  <r>
    <x v="1"/>
    <x v="23"/>
    <x v="84"/>
    <n v="-0.3271377638927"/>
    <n v="-0.69899982093349999"/>
  </r>
  <r>
    <x v="3"/>
    <x v="54"/>
    <x v="31"/>
    <n v="-7.2734543037844999"/>
    <n v="-8.6342959918566997"/>
  </r>
  <r>
    <x v="3"/>
    <x v="54"/>
    <x v="22"/>
    <n v="-3.4029213237026998"/>
    <n v="-4.3476981369666001"/>
  </r>
  <r>
    <x v="3"/>
    <x v="54"/>
    <x v="23"/>
    <n v="-7.2734543037844999"/>
    <n v="-8.6342959918566997"/>
  </r>
  <r>
    <x v="3"/>
    <x v="22"/>
    <x v="72"/>
    <n v="-32.421717577849002"/>
    <n v="-17.245113121085801"/>
  </r>
  <r>
    <x v="1"/>
    <x v="33"/>
    <x v="57"/>
    <n v="-3.4727417792266002"/>
    <n v="-3.8375640641562998"/>
  </r>
  <r>
    <x v="0"/>
    <x v="7"/>
    <x v="24"/>
    <n v="-18.290037201573199"/>
    <n v="10.8309569906106"/>
  </r>
  <r>
    <x v="3"/>
    <x v="20"/>
    <x v="85"/>
    <n v="0"/>
    <n v="0"/>
  </r>
  <r>
    <x v="3"/>
    <x v="54"/>
    <x v="38"/>
    <n v="56.452809954288298"/>
    <n v="-2.8128846947988002"/>
  </r>
  <r>
    <x v="0"/>
    <x v="36"/>
    <x v="65"/>
    <n v="-31.158412143826801"/>
    <n v="-17.4293148258107"/>
  </r>
  <r>
    <x v="1"/>
    <x v="4"/>
    <x v="34"/>
    <n v="0"/>
    <n v="0"/>
  </r>
  <r>
    <x v="0"/>
    <x v="16"/>
    <x v="40"/>
    <n v="0"/>
    <n v="0"/>
  </r>
  <r>
    <x v="1"/>
    <x v="38"/>
    <x v="34"/>
    <n v="1.2586596295014001"/>
    <n v="-0.1640995409955"/>
  </r>
  <r>
    <x v="3"/>
    <x v="23"/>
    <x v="86"/>
    <n v="-88.497306310720205"/>
    <n v="0"/>
  </r>
  <r>
    <x v="2"/>
    <x v="51"/>
    <x v="27"/>
    <n v="28.436188858165099"/>
    <n v="69.692920225335996"/>
  </r>
  <r>
    <x v="1"/>
    <x v="52"/>
    <x v="67"/>
    <n v="0"/>
    <n v="0"/>
  </r>
  <r>
    <x v="0"/>
    <x v="36"/>
    <x v="55"/>
    <n v="-31.158412143826801"/>
    <n v="-17.4293148258107"/>
  </r>
  <r>
    <x v="1"/>
    <x v="44"/>
    <x v="13"/>
    <n v="-4.9839993261922002"/>
    <n v="-4.7532646402200998"/>
  </r>
  <r>
    <x v="3"/>
    <x v="16"/>
    <x v="12"/>
    <n v="-89.524446410505803"/>
    <n v="-37.1215460370438"/>
  </r>
  <r>
    <x v="0"/>
    <x v="25"/>
    <x v="65"/>
    <n v="-7.0497983305116003"/>
    <n v="-3.2789148906091001"/>
  </r>
  <r>
    <x v="2"/>
    <x v="17"/>
    <x v="52"/>
    <n v="-135.12850405095099"/>
    <n v="-9.3484258458854992"/>
  </r>
  <r>
    <x v="0"/>
    <x v="16"/>
    <x v="33"/>
    <n v="0"/>
    <n v="0"/>
  </r>
  <r>
    <x v="2"/>
    <x v="7"/>
    <x v="7"/>
    <n v="-15.887758661394299"/>
    <n v="-21.340036294948298"/>
  </r>
  <r>
    <x v="2"/>
    <x v="30"/>
    <x v="3"/>
    <n v="166.89045860484401"/>
    <n v="8.4748503513631999"/>
  </r>
  <r>
    <x v="3"/>
    <x v="33"/>
    <x v="31"/>
    <n v="-72.875223354029302"/>
    <n v="-28.789370582701501"/>
  </r>
  <r>
    <x v="1"/>
    <x v="20"/>
    <x v="68"/>
    <n v="-79.394051455336907"/>
    <n v="-5.8622428961011996"/>
  </r>
  <r>
    <x v="3"/>
    <x v="8"/>
    <x v="24"/>
    <n v="59.5922061058425"/>
    <n v="33.148110145406598"/>
  </r>
  <r>
    <x v="3"/>
    <x v="56"/>
    <x v="63"/>
    <n v="563.03077917886674"/>
    <n v="146.561028984904"/>
  </r>
  <r>
    <x v="3"/>
    <x v="56"/>
    <x v="41"/>
    <n v="49.535572968583203"/>
    <n v="31.230194867630701"/>
  </r>
  <r>
    <x v="3"/>
    <x v="56"/>
    <x v="12"/>
    <n v="20.012986797385398"/>
    <n v="29.490955593575698"/>
  </r>
  <r>
    <x v="0"/>
    <x v="30"/>
    <x v="34"/>
    <n v="-3.3202965521593"/>
    <n v="-3.5600557792149998"/>
  </r>
  <r>
    <x v="2"/>
    <x v="17"/>
    <x v="14"/>
    <n v="-3.9161683448383999"/>
    <n v="-4.7436382611649002"/>
  </r>
  <r>
    <x v="1"/>
    <x v="15"/>
    <x v="6"/>
    <n v="-15.817245688576801"/>
    <n v="-6.0587962833163003"/>
  </r>
  <r>
    <x v="1"/>
    <x v="54"/>
    <x v="43"/>
    <n v="-28.1121135410833"/>
    <n v="-14.845511983644901"/>
  </r>
  <r>
    <x v="1"/>
    <x v="40"/>
    <x v="29"/>
    <n v="144.954049664564"/>
    <n v="9.4324714649760999"/>
  </r>
  <r>
    <x v="0"/>
    <x v="7"/>
    <x v="40"/>
    <n v="0"/>
    <n v="0"/>
  </r>
  <r>
    <x v="1"/>
    <x v="33"/>
    <x v="34"/>
    <n v="-129.352589150721"/>
    <n v="-6.3693401533285003"/>
  </r>
  <r>
    <x v="1"/>
    <x v="20"/>
    <x v="59"/>
    <n v="-116.392700683157"/>
    <n v="-11.441499118400399"/>
  </r>
  <r>
    <x v="1"/>
    <x v="39"/>
    <x v="61"/>
    <n v="-58.196350341578501"/>
    <n v="-5.7207495592001996"/>
  </r>
  <r>
    <x v="0"/>
    <x v="6"/>
    <x v="44"/>
    <n v="-132.25563823201301"/>
    <n v="-7.8734863559520001"/>
  </r>
  <r>
    <x v="1"/>
    <x v="44"/>
    <x v="8"/>
    <n v="-126.429716667222"/>
    <n v="-7.0467530455173"/>
  </r>
  <r>
    <x v="1"/>
    <x v="44"/>
    <x v="7"/>
    <n v="-126.429716667222"/>
    <n v="-7.0467530455173"/>
  </r>
  <r>
    <x v="1"/>
    <x v="44"/>
    <x v="10"/>
    <n v="-4.3455007442535001"/>
    <n v="-5.2267972214752003"/>
  </r>
  <r>
    <x v="0"/>
    <x v="16"/>
    <x v="18"/>
    <n v="0"/>
    <n v="0"/>
  </r>
  <r>
    <x v="1"/>
    <x v="35"/>
    <x v="41"/>
    <n v="-43.827207280184702"/>
    <n v="-22.8768967783646"/>
  </r>
  <r>
    <x v="1"/>
    <x v="35"/>
    <x v="53"/>
    <n v="-43.827207280184702"/>
    <n v="-22.8768967783646"/>
  </r>
  <r>
    <x v="2"/>
    <x v="53"/>
    <x v="51"/>
    <n v="-4.0509459120467"/>
    <n v="-5.1802251846583998"/>
  </r>
  <r>
    <x v="2"/>
    <x v="53"/>
    <x v="53"/>
    <n v="-4.6314720385481998"/>
    <n v="-4.5887560812587003"/>
  </r>
  <r>
    <x v="1"/>
    <x v="4"/>
    <x v="43"/>
    <n v="0"/>
    <n v="0"/>
  </r>
  <r>
    <x v="2"/>
    <x v="15"/>
    <x v="10"/>
    <n v="42.852589483350002"/>
    <n v="28.997329374936299"/>
  </r>
  <r>
    <x v="0"/>
    <x v="22"/>
    <x v="72"/>
    <n v="-7.0497983305116003"/>
    <n v="-3.2789148906091001"/>
  </r>
  <r>
    <x v="0"/>
    <x v="18"/>
    <x v="63"/>
    <n v="97.505883911108299"/>
    <n v="24.7471961927601"/>
  </r>
  <r>
    <x v="0"/>
    <x v="18"/>
    <x v="35"/>
    <n v="19.3485214137878"/>
    <n v="-17.873620924766101"/>
  </r>
  <r>
    <x v="3"/>
    <x v="56"/>
    <x v="45"/>
    <n v="43.7172240830131"/>
    <n v="14.81199554851"/>
  </r>
  <r>
    <x v="2"/>
    <x v="56"/>
    <x v="45"/>
    <n v="39.038906232550602"/>
    <n v="17.349444289932201"/>
  </r>
  <r>
    <x v="2"/>
    <x v="56"/>
    <x v="14"/>
    <n v="-0.1347775672083"/>
    <n v="-0.43658692349349998"/>
  </r>
  <r>
    <x v="2"/>
    <x v="56"/>
    <x v="13"/>
    <n v="0.72129032947560001"/>
    <n v="-1.0537561058945999"/>
  </r>
  <r>
    <x v="0"/>
    <x v="56"/>
    <x v="41"/>
    <n v="-3.9263948179065999"/>
    <n v="25.046500934530901"/>
  </r>
  <r>
    <x v="1"/>
    <x v="18"/>
    <x v="15"/>
    <n v="212.724759334498"/>
    <n v="127.91821664628699"/>
  </r>
  <r>
    <x v="2"/>
    <x v="11"/>
    <x v="58"/>
    <n v="-25.630414020992902"/>
    <n v="-14.3281457219661"/>
  </r>
  <r>
    <x v="2"/>
    <x v="38"/>
    <x v="36"/>
    <n v="47.467171370845001"/>
    <n v="5.9356542566624997"/>
  </r>
  <r>
    <x v="1"/>
    <x v="48"/>
    <x v="36"/>
    <n v="-74.773321086524305"/>
    <n v="-22.9109674574709"/>
  </r>
  <r>
    <x v="1"/>
    <x v="3"/>
    <x v="2"/>
    <n v="1371903.5577387032"/>
    <n v="237802.20218623031"/>
  </r>
  <r>
    <x v="1"/>
    <x v="1"/>
    <x v="4"/>
    <n v="-672861.78399437002"/>
    <n v="-33041.369231208831"/>
  </r>
  <r>
    <x v="0"/>
    <x v="0"/>
    <x v="47"/>
    <n v="0"/>
    <n v="0"/>
  </r>
  <r>
    <x v="2"/>
    <x v="2"/>
    <x v="0"/>
    <n v="109642.16448871326"/>
    <n v="39098.987806069286"/>
  </r>
  <r>
    <x v="2"/>
    <x v="0"/>
    <x v="47"/>
    <n v="-1655.4280202292953"/>
    <n v="-1339.4036224946922"/>
  </r>
  <r>
    <x v="3"/>
    <x v="1"/>
    <x v="4"/>
    <n v="-384412.83447364508"/>
    <n v="5108.1432762958493"/>
  </r>
  <r>
    <x v="1"/>
    <x v="1"/>
    <x v="10"/>
    <n v="-865522.91862120328"/>
    <n v="-71294.23179497938"/>
  </r>
  <r>
    <x v="2"/>
    <x v="1"/>
    <x v="25"/>
    <n v="-169256.28787057914"/>
    <n v="-9472.4139539062653"/>
  </r>
  <r>
    <x v="3"/>
    <x v="1"/>
    <x v="7"/>
    <n v="-534481.62323270109"/>
    <n v="-36995.292604526083"/>
  </r>
  <r>
    <x v="0"/>
    <x v="1"/>
    <x v="24"/>
    <n v="1230576.7141049879"/>
    <n v="616289.03426563204"/>
  </r>
  <r>
    <x v="0"/>
    <x v="1"/>
    <x v="9"/>
    <n v="1206945.8316625205"/>
    <n v="598617.59963711258"/>
  </r>
  <r>
    <x v="2"/>
    <x v="1"/>
    <x v="30"/>
    <n v="-108664.5088222749"/>
    <n v="2412.6413177674217"/>
  </r>
  <r>
    <x v="0"/>
    <x v="40"/>
    <x v="53"/>
    <n v="1070796.5813621529"/>
    <n v="604542.21155729401"/>
  </r>
  <r>
    <x v="1"/>
    <x v="4"/>
    <x v="16"/>
    <n v="2190212.590226585"/>
    <n v="1268440.0966339384"/>
  </r>
  <r>
    <x v="0"/>
    <x v="7"/>
    <x v="16"/>
    <n v="32562.20194545831"/>
    <n v="9023.8655028123867"/>
  </r>
  <r>
    <x v="3"/>
    <x v="4"/>
    <x v="51"/>
    <n v="40705.371915702854"/>
    <n v="12488.759832406979"/>
  </r>
  <r>
    <x v="2"/>
    <x v="5"/>
    <x v="12"/>
    <n v="443249.58171387226"/>
    <n v="264553.5242715127"/>
  </r>
  <r>
    <x v="1"/>
    <x v="3"/>
    <x v="33"/>
    <n v="1370559.904777478"/>
    <n v="238024.80861040356"/>
  </r>
  <r>
    <x v="1"/>
    <x v="3"/>
    <x v="18"/>
    <n v="1377126.9027215859"/>
    <n v="237518.51553439419"/>
  </r>
  <r>
    <x v="1"/>
    <x v="2"/>
    <x v="32"/>
    <n v="548482.61111731187"/>
    <n v="209297.65374524242"/>
  </r>
  <r>
    <x v="2"/>
    <x v="3"/>
    <x v="57"/>
    <n v="248676.59104067986"/>
    <n v="41499.141980221357"/>
  </r>
  <r>
    <x v="2"/>
    <x v="3"/>
    <x v="31"/>
    <n v="255451.30144796212"/>
    <n v="43101.969286229258"/>
  </r>
  <r>
    <x v="1"/>
    <x v="2"/>
    <x v="34"/>
    <n v="-278590.6848185116"/>
    <n v="-105525.00287138326"/>
  </r>
  <r>
    <x v="2"/>
    <x v="3"/>
    <x v="21"/>
    <n v="268355.0849575866"/>
    <n v="43897.795435613698"/>
  </r>
  <r>
    <x v="3"/>
    <x v="3"/>
    <x v="32"/>
    <n v="822665.00562134525"/>
    <n v="126473.84155366986"/>
  </r>
  <r>
    <x v="2"/>
    <x v="3"/>
    <x v="17"/>
    <n v="254534.3905482252"/>
    <n v="42664.98360665216"/>
  </r>
  <r>
    <x v="2"/>
    <x v="2"/>
    <x v="21"/>
    <n v="104051.18042771475"/>
    <n v="38704.308007290929"/>
  </r>
  <r>
    <x v="0"/>
    <x v="2"/>
    <x v="32"/>
    <n v="-778473.86406155152"/>
    <n v="-303290.66376963601"/>
  </r>
  <r>
    <x v="0"/>
    <x v="36"/>
    <x v="33"/>
    <n v="3006.8701124295071"/>
    <n v="582.69031987533856"/>
  </r>
  <r>
    <x v="2"/>
    <x v="2"/>
    <x v="57"/>
    <n v="-48049.406832659843"/>
    <n v="-18131.495241455195"/>
  </r>
  <r>
    <x v="0"/>
    <x v="49"/>
    <x v="7"/>
    <n v="0"/>
    <n v="0"/>
  </r>
  <r>
    <x v="3"/>
    <x v="0"/>
    <x v="9"/>
    <n v="1673792.9227940976"/>
    <n v="625179.75025032763"/>
  </r>
  <r>
    <x v="1"/>
    <x v="19"/>
    <x v="25"/>
    <n v="3067031.3544433289"/>
    <n v="1294508.2464671887"/>
  </r>
  <r>
    <x v="2"/>
    <x v="19"/>
    <x v="25"/>
    <n v="578454.78801220935"/>
    <n v="243209.39350074975"/>
  </r>
  <r>
    <x v="3"/>
    <x v="45"/>
    <x v="30"/>
    <n v="1685986.349029145"/>
    <n v="630216.91531417868"/>
  </r>
  <r>
    <x v="0"/>
    <x v="38"/>
    <x v="24"/>
    <n v="0"/>
    <n v="0"/>
  </r>
  <r>
    <x v="0"/>
    <x v="45"/>
    <x v="30"/>
    <n v="0"/>
    <n v="0"/>
  </r>
  <r>
    <x v="1"/>
    <x v="48"/>
    <x v="8"/>
    <n v="130467.64915639682"/>
    <n v="36037.966993466951"/>
  </r>
  <r>
    <x v="1"/>
    <x v="54"/>
    <x v="7"/>
    <n v="130452.07252843126"/>
    <n v="36823.026696742658"/>
  </r>
  <r>
    <x v="3"/>
    <x v="15"/>
    <x v="53"/>
    <n v="16506.101703395845"/>
    <n v="-85908.925259848227"/>
  </r>
  <r>
    <x v="0"/>
    <x v="34"/>
    <x v="63"/>
    <n v="1156304.9525706577"/>
    <n v="568743.91719216923"/>
  </r>
  <r>
    <x v="1"/>
    <x v="34"/>
    <x v="63"/>
    <n v="2319218.2563009877"/>
    <n v="1189618.504588142"/>
  </r>
  <r>
    <x v="1"/>
    <x v="5"/>
    <x v="15"/>
    <n v="18.8016146806047"/>
    <n v="-65.205550614315797"/>
  </r>
  <r>
    <x v="1"/>
    <x v="23"/>
    <x v="57"/>
    <n v="73902.375093185794"/>
    <n v="39165.111207030815"/>
  </r>
  <r>
    <x v="1"/>
    <x v="16"/>
    <x v="49"/>
    <n v="2295472.8880601898"/>
    <n v="1180093.2700889902"/>
  </r>
  <r>
    <x v="0"/>
    <x v="56"/>
    <x v="49"/>
    <n v="8843.0781637141536"/>
    <n v="1033.0113931161829"/>
  </r>
  <r>
    <x v="2"/>
    <x v="56"/>
    <x v="27"/>
    <n v="13939.212617670955"/>
    <n v="3849.1107154772139"/>
  </r>
  <r>
    <x v="3"/>
    <x v="56"/>
    <x v="49"/>
    <n v="8648.7543965052391"/>
    <n v="1204.4337581110051"/>
  </r>
  <r>
    <x v="2"/>
    <x v="18"/>
    <x v="28"/>
    <n v="503389.31397350156"/>
    <n v="255550.74415839693"/>
  </r>
  <r>
    <x v="1"/>
    <x v="18"/>
    <x v="49"/>
    <n v="2591.0738028324681"/>
    <n v="350.20255185744469"/>
  </r>
  <r>
    <x v="2"/>
    <x v="5"/>
    <x v="53"/>
    <n v="12326.985685265576"/>
    <n v="3091.3461012538314"/>
  </r>
  <r>
    <x v="1"/>
    <x v="9"/>
    <x v="51"/>
    <n v="1578.610357804225"/>
    <n v="350.55020910823532"/>
  </r>
  <r>
    <x v="0"/>
    <x v="33"/>
    <x v="47"/>
    <n v="0"/>
    <n v="0"/>
  </r>
  <r>
    <x v="1"/>
    <x v="25"/>
    <x v="57"/>
    <n v="1015996.1374599083"/>
    <n v="665301.85828112951"/>
  </r>
  <r>
    <x v="1"/>
    <x v="24"/>
    <x v="19"/>
    <n v="1035188.9194168088"/>
    <n v="675598.50058712205"/>
  </r>
  <r>
    <x v="2"/>
    <x v="22"/>
    <x v="20"/>
    <n v="171027.06278309677"/>
    <n v="114828.248709448"/>
  </r>
  <r>
    <x v="1"/>
    <x v="50"/>
    <x v="31"/>
    <n v="1012967.6697580421"/>
    <n v="665621.22273446328"/>
  </r>
  <r>
    <x v="3"/>
    <x v="21"/>
    <x v="20"/>
    <n v="34930.033131627701"/>
    <n v="20016.143709562381"/>
  </r>
  <r>
    <x v="1"/>
    <x v="21"/>
    <x v="20"/>
    <n v="65417.410419907195"/>
    <n v="37181.059917293343"/>
  </r>
  <r>
    <x v="0"/>
    <x v="54"/>
    <x v="11"/>
    <n v="0"/>
    <n v="0"/>
  </r>
  <r>
    <x v="0"/>
    <x v="5"/>
    <x v="53"/>
    <n v="26944.046001345981"/>
    <n v="6164.7460187513725"/>
  </r>
  <r>
    <x v="2"/>
    <x v="46"/>
    <x v="16"/>
    <n v="-57.597681138600599"/>
    <n v="-35.002140307067997"/>
  </r>
  <r>
    <x v="1"/>
    <x v="46"/>
    <x v="12"/>
    <n v="23253.483445966045"/>
    <n v="2564.2440186427507"/>
  </r>
  <r>
    <x v="0"/>
    <x v="9"/>
    <x v="25"/>
    <n v="7.8545448711228003"/>
    <n v="39.978997012890503"/>
  </r>
  <r>
    <x v="1"/>
    <x v="52"/>
    <x v="18"/>
    <n v="13418.820132152787"/>
    <n v="3683.9893888356009"/>
  </r>
  <r>
    <x v="1"/>
    <x v="28"/>
    <x v="46"/>
    <n v="211587.56422960586"/>
    <n v="70268.08907948721"/>
  </r>
  <r>
    <x v="1"/>
    <x v="31"/>
    <x v="37"/>
    <n v="2739053.2595206839"/>
    <n v="1070330.8328811072"/>
  </r>
  <r>
    <x v="1"/>
    <x v="30"/>
    <x v="1"/>
    <n v="2807440.4449887061"/>
    <n v="1100066.7781051777"/>
  </r>
  <r>
    <x v="2"/>
    <x v="30"/>
    <x v="1"/>
    <n v="544158.47910041595"/>
    <n v="205285.37815736351"/>
  </r>
  <r>
    <x v="3"/>
    <x v="42"/>
    <x v="40"/>
    <n v="1744920.6388318373"/>
    <n v="671327.33362635062"/>
  </r>
  <r>
    <x v="2"/>
    <x v="40"/>
    <x v="13"/>
    <n v="16270.808154092403"/>
    <n v="4596.6084648029228"/>
  </r>
  <r>
    <x v="1"/>
    <x v="30"/>
    <x v="39"/>
    <n v="205422.92685056964"/>
    <n v="63080.713001046919"/>
  </r>
  <r>
    <x v="0"/>
    <x v="4"/>
    <x v="52"/>
    <n v="6795.3971153062648"/>
    <n v="510.80151349806891"/>
  </r>
  <r>
    <x v="3"/>
    <x v="46"/>
    <x v="13"/>
    <n v="-912.07977918126846"/>
    <n v="-408.3387830396984"/>
  </r>
  <r>
    <x v="2"/>
    <x v="46"/>
    <x v="45"/>
    <n v="-270.88342154767042"/>
    <n v="-122.7328438698645"/>
  </r>
  <r>
    <x v="1"/>
    <x v="19"/>
    <x v="7"/>
    <n v="38.2339615224315"/>
    <n v="808.12846362465882"/>
  </r>
  <r>
    <x v="3"/>
    <x v="50"/>
    <x v="19"/>
    <n v="18.247822098763798"/>
    <n v="3.1694008226624999"/>
  </r>
  <r>
    <x v="3"/>
    <x v="12"/>
    <x v="9"/>
    <n v="13278.335261395256"/>
    <n v="1375.3930278075532"/>
  </r>
  <r>
    <x v="2"/>
    <x v="17"/>
    <x v="56"/>
    <n v="3126.9640287421175"/>
    <n v="456.3569336319477"/>
  </r>
  <r>
    <x v="0"/>
    <x v="17"/>
    <x v="56"/>
    <n v="9201.6314723353753"/>
    <n v="1150.9669529046935"/>
  </r>
  <r>
    <x v="0"/>
    <x v="47"/>
    <x v="32"/>
    <n v="5057.0228536256955"/>
    <n v="1132.7510673636059"/>
  </r>
  <r>
    <x v="2"/>
    <x v="27"/>
    <x v="52"/>
    <n v="18367.003137925429"/>
    <n v="5082.1957802450115"/>
  </r>
  <r>
    <x v="2"/>
    <x v="50"/>
    <x v="34"/>
    <n v="23.202745637119001"/>
    <n v="14.423909947023301"/>
  </r>
  <r>
    <x v="1"/>
    <x v="30"/>
    <x v="47"/>
    <n v="29712.605285844584"/>
    <n v="3141.4226633837402"/>
  </r>
  <r>
    <x v="1"/>
    <x v="28"/>
    <x v="38"/>
    <n v="37223.745053042738"/>
    <n v="5366.858690679509"/>
  </r>
  <r>
    <x v="0"/>
    <x v="44"/>
    <x v="42"/>
    <n v="8619.5730773168034"/>
    <n v="931.24761183946202"/>
  </r>
  <r>
    <x v="1"/>
    <x v="9"/>
    <x v="29"/>
    <n v="282.37422549924491"/>
    <n v="396.09962427595451"/>
  </r>
  <r>
    <x v="1"/>
    <x v="19"/>
    <x v="8"/>
    <n v="1603.3507623127753"/>
    <n v="982.97453385267454"/>
  </r>
  <r>
    <x v="3"/>
    <x v="30"/>
    <x v="47"/>
    <n v="12436.296314093486"/>
    <n v="1703.2308455379807"/>
  </r>
  <r>
    <x v="1"/>
    <x v="19"/>
    <x v="11"/>
    <n v="-346.50625235851811"/>
    <n v="539.30160585635315"/>
  </r>
  <r>
    <x v="0"/>
    <x v="23"/>
    <x v="19"/>
    <n v="4406.1448941512363"/>
    <n v="954.82699171802176"/>
  </r>
  <r>
    <x v="2"/>
    <x v="32"/>
    <x v="4"/>
    <n v="4472.5053214459267"/>
    <n v="283.16333817722301"/>
  </r>
  <r>
    <x v="2"/>
    <x v="8"/>
    <x v="16"/>
    <n v="315.2786105936197"/>
    <n v="62.001075786919202"/>
  </r>
  <r>
    <x v="2"/>
    <x v="56"/>
    <x v="56"/>
    <n v="460.0618428987425"/>
    <n v="70.217442656613599"/>
  </r>
  <r>
    <x v="1"/>
    <x v="53"/>
    <x v="54"/>
    <n v="59527.932674642703"/>
    <n v="15279.505406277445"/>
  </r>
  <r>
    <x v="2"/>
    <x v="53"/>
    <x v="54"/>
    <n v="12382.982320587013"/>
    <n v="2919.3670569926767"/>
  </r>
  <r>
    <x v="1"/>
    <x v="39"/>
    <x v="19"/>
    <n v="-69.154927508990596"/>
    <n v="-83.580441427691497"/>
  </r>
  <r>
    <x v="1"/>
    <x v="14"/>
    <x v="11"/>
    <n v="-403.8334943961068"/>
    <n v="58.334743444220202"/>
  </r>
  <r>
    <x v="2"/>
    <x v="52"/>
    <x v="32"/>
    <n v="40.8297329008494"/>
    <n v="15.504399732155999"/>
  </r>
  <r>
    <x v="3"/>
    <x v="45"/>
    <x v="36"/>
    <n v="1416.5797180524812"/>
    <n v="-71.625417439031395"/>
  </r>
  <r>
    <x v="1"/>
    <x v="11"/>
    <x v="46"/>
    <n v="18827.348557650846"/>
    <n v="1141.5352776904874"/>
  </r>
  <r>
    <x v="3"/>
    <x v="31"/>
    <x v="1"/>
    <n v="8403.6947573119251"/>
    <n v="666.03004971779785"/>
  </r>
  <r>
    <x v="0"/>
    <x v="22"/>
    <x v="26"/>
    <n v="4592.0327652136102"/>
    <n v="554.46674490477847"/>
  </r>
  <r>
    <x v="1"/>
    <x v="33"/>
    <x v="18"/>
    <n v="-79.549396997614807"/>
    <n v="-28.188784942698799"/>
  </r>
  <r>
    <x v="1"/>
    <x v="37"/>
    <x v="20"/>
    <n v="10301.8024562384"/>
    <n v="1848.1389016381188"/>
  </r>
  <r>
    <x v="1"/>
    <x v="36"/>
    <x v="33"/>
    <n v="6996.310359774483"/>
    <n v="1003.7971284422994"/>
  </r>
  <r>
    <x v="0"/>
    <x v="50"/>
    <x v="22"/>
    <n v="25.829255179128001"/>
    <n v="14.5285615728995"/>
  </r>
  <r>
    <x v="3"/>
    <x v="50"/>
    <x v="57"/>
    <n v="2346.4431998079776"/>
    <n v="331.67735938710467"/>
  </r>
  <r>
    <x v="3"/>
    <x v="0"/>
    <x v="46"/>
    <n v="23.832801500144701"/>
    <n v="37.241569623911303"/>
  </r>
  <r>
    <x v="0"/>
    <x v="23"/>
    <x v="23"/>
    <n v="-49.540559704182101"/>
    <n v="-95.008353998124207"/>
  </r>
  <r>
    <x v="2"/>
    <x v="14"/>
    <x v="29"/>
    <n v="-382.75679577254971"/>
    <n v="-25.044163315457201"/>
  </r>
  <r>
    <x v="1"/>
    <x v="18"/>
    <x v="56"/>
    <n v="758.41473828912262"/>
    <n v="247.24322527094321"/>
  </r>
  <r>
    <x v="2"/>
    <x v="52"/>
    <x v="18"/>
    <n v="2306.4188790401968"/>
    <n v="694.8487953585302"/>
  </r>
  <r>
    <x v="2"/>
    <x v="26"/>
    <x v="35"/>
    <n v="3801.0477126504638"/>
    <n v="496.35534439101423"/>
  </r>
  <r>
    <x v="1"/>
    <x v="4"/>
    <x v="25"/>
    <n v="-425.8858398200274"/>
    <n v="-532.69857117438585"/>
  </r>
  <r>
    <x v="1"/>
    <x v="44"/>
    <x v="50"/>
    <n v="420.40225682173389"/>
    <n v="117.64326064634641"/>
  </r>
  <r>
    <x v="3"/>
    <x v="44"/>
    <x v="50"/>
    <n v="293.57461834474532"/>
    <n v="33.255286443735599"/>
  </r>
  <r>
    <x v="3"/>
    <x v="44"/>
    <x v="56"/>
    <n v="53.296097938400003"/>
    <n v="19.5118418422574"/>
  </r>
  <r>
    <x v="1"/>
    <x v="14"/>
    <x v="8"/>
    <n v="-1363.1333568086211"/>
    <n v="23.704448906962199"/>
  </r>
  <r>
    <x v="2"/>
    <x v="19"/>
    <x v="8"/>
    <n v="-117.03503367614449"/>
    <n v="186.6188296157805"/>
  </r>
  <r>
    <x v="3"/>
    <x v="6"/>
    <x v="16"/>
    <n v="209.55164113041531"/>
    <n v="142.9748168564837"/>
  </r>
  <r>
    <x v="0"/>
    <x v="19"/>
    <x v="8"/>
    <n v="0"/>
    <n v="0"/>
  </r>
  <r>
    <x v="2"/>
    <x v="0"/>
    <x v="36"/>
    <n v="-59.8713966193896"/>
    <n v="-15.2168470150714"/>
  </r>
  <r>
    <x v="0"/>
    <x v="45"/>
    <x v="5"/>
    <n v="0"/>
    <n v="0"/>
  </r>
  <r>
    <x v="0"/>
    <x v="32"/>
    <x v="37"/>
    <n v="0"/>
    <n v="0"/>
  </r>
  <r>
    <x v="1"/>
    <x v="49"/>
    <x v="24"/>
    <n v="17651.047013535375"/>
    <n v="770.68644472824303"/>
  </r>
  <r>
    <x v="1"/>
    <x v="32"/>
    <x v="40"/>
    <n v="908.84031275958705"/>
    <n v="128.91054336962179"/>
  </r>
  <r>
    <x v="3"/>
    <x v="8"/>
    <x v="51"/>
    <n v="433.65519719437538"/>
    <n v="76.220924961716804"/>
  </r>
  <r>
    <x v="2"/>
    <x v="27"/>
    <x v="10"/>
    <n v="6570.0070462862568"/>
    <n v="566.1505647380485"/>
  </r>
  <r>
    <x v="1"/>
    <x v="10"/>
    <x v="24"/>
    <n v="6.5865158362376999"/>
    <n v="78.251477645267201"/>
  </r>
  <r>
    <x v="1"/>
    <x v="47"/>
    <x v="57"/>
    <n v="20.251454591535001"/>
    <n v="-0.9794651545677"/>
  </r>
  <r>
    <x v="1"/>
    <x v="38"/>
    <x v="44"/>
    <n v="356.4108927632052"/>
    <n v="-223.16137901118299"/>
  </r>
  <r>
    <x v="3"/>
    <x v="32"/>
    <x v="40"/>
    <n v="-275.17327337246638"/>
    <n v="-148.23020804191211"/>
  </r>
  <r>
    <x v="1"/>
    <x v="10"/>
    <x v="30"/>
    <n v="-1126.5086391637346"/>
    <n v="-436.62889333872909"/>
  </r>
  <r>
    <x v="2"/>
    <x v="14"/>
    <x v="6"/>
    <n v="4348.048895284971"/>
    <n v="335.97450808632681"/>
  </r>
  <r>
    <x v="2"/>
    <x v="45"/>
    <x v="5"/>
    <n v="7297.6011390744343"/>
    <n v="1272.3395708849921"/>
  </r>
  <r>
    <x v="0"/>
    <x v="16"/>
    <x v="12"/>
    <n v="-284.11939732992039"/>
    <n v="8.3295167746254002"/>
  </r>
  <r>
    <x v="0"/>
    <x v="16"/>
    <x v="53"/>
    <n v="-267.99618640418839"/>
    <n v="19.798466131025499"/>
  </r>
  <r>
    <x v="1"/>
    <x v="49"/>
    <x v="9"/>
    <n v="292.89435313335798"/>
    <n v="-348.18206584571311"/>
  </r>
  <r>
    <x v="1"/>
    <x v="36"/>
    <x v="31"/>
    <n v="436.89286314095472"/>
    <n v="42.480256480676601"/>
  </r>
  <r>
    <x v="3"/>
    <x v="38"/>
    <x v="36"/>
    <n v="-474.40548166439282"/>
    <n v="-209.7436547695236"/>
  </r>
  <r>
    <x v="2"/>
    <x v="54"/>
    <x v="11"/>
    <n v="2573.8648722434541"/>
    <n v="387.04101618456309"/>
  </r>
  <r>
    <x v="0"/>
    <x v="19"/>
    <x v="9"/>
    <n v="0"/>
    <n v="0"/>
  </r>
  <r>
    <x v="1"/>
    <x v="14"/>
    <x v="44"/>
    <n v="56.902542242789004"/>
    <n v="17.3682767711236"/>
  </r>
  <r>
    <x v="3"/>
    <x v="4"/>
    <x v="6"/>
    <n v="-419.84749084972498"/>
    <n v="-216.35508901067271"/>
  </r>
  <r>
    <x v="1"/>
    <x v="21"/>
    <x v="61"/>
    <n v="-38.135915557074298"/>
    <n v="-18.804680109487801"/>
  </r>
  <r>
    <x v="1"/>
    <x v="43"/>
    <x v="33"/>
    <n v="-73.346149537461997"/>
    <n v="1.7238142441562001"/>
  </r>
  <r>
    <x v="1"/>
    <x v="43"/>
    <x v="18"/>
    <n v="469.52905314692771"/>
    <n v="81.411142696559807"/>
  </r>
  <r>
    <x v="1"/>
    <x v="34"/>
    <x v="14"/>
    <n v="-63.6622218530445"/>
    <n v="-29.116680528717001"/>
  </r>
  <r>
    <x v="0"/>
    <x v="37"/>
    <x v="65"/>
    <n v="-57.510363118626998"/>
    <n v="-5.4319109915104997"/>
  </r>
  <r>
    <x v="0"/>
    <x v="19"/>
    <x v="30"/>
    <n v="0"/>
    <n v="0"/>
  </r>
  <r>
    <x v="2"/>
    <x v="41"/>
    <x v="37"/>
    <n v="4469.926064343932"/>
    <n v="288.06244295679272"/>
  </r>
  <r>
    <x v="1"/>
    <x v="49"/>
    <x v="30"/>
    <n v="-356.24209770049731"/>
    <n v="-295.32112809927452"/>
  </r>
  <r>
    <x v="1"/>
    <x v="20"/>
    <x v="17"/>
    <n v="626.43416657770183"/>
    <n v="11.2283653434404"/>
  </r>
  <r>
    <x v="2"/>
    <x v="49"/>
    <x v="24"/>
    <n v="3694.8324648937346"/>
    <n v="226.52123802660341"/>
  </r>
  <r>
    <x v="3"/>
    <x v="35"/>
    <x v="54"/>
    <n v="13649.315677578334"/>
    <n v="1748.4847969547786"/>
  </r>
  <r>
    <x v="0"/>
    <x v="0"/>
    <x v="5"/>
    <n v="0"/>
    <n v="0"/>
  </r>
  <r>
    <x v="3"/>
    <x v="26"/>
    <x v="41"/>
    <n v="543.45622903717174"/>
    <n v="-57.431249538936797"/>
  </r>
  <r>
    <x v="2"/>
    <x v="8"/>
    <x v="52"/>
    <n v="92.645183740582695"/>
    <n v="4.2883905473591"/>
  </r>
  <r>
    <x v="3"/>
    <x v="48"/>
    <x v="5"/>
    <n v="-51.461437439979498"/>
    <n v="-3.8426928263104001"/>
  </r>
  <r>
    <x v="1"/>
    <x v="25"/>
    <x v="61"/>
    <n v="34.6966522505573"/>
    <n v="6.3509721106294998"/>
  </r>
  <r>
    <x v="3"/>
    <x v="15"/>
    <x v="45"/>
    <n v="163.76041342648821"/>
    <n v="-3.2373951390145002"/>
  </r>
  <r>
    <x v="1"/>
    <x v="54"/>
    <x v="55"/>
    <n v="-28.1121135410833"/>
    <n v="-14.845511983644901"/>
  </r>
  <r>
    <x v="2"/>
    <x v="46"/>
    <x v="15"/>
    <n v="-105.3484620536653"/>
    <n v="-31.406460835183299"/>
  </r>
  <r>
    <x v="3"/>
    <x v="54"/>
    <x v="40"/>
    <n v="-4.6800515542773002"/>
    <n v="-5.9794069529937"/>
  </r>
  <r>
    <x v="3"/>
    <x v="44"/>
    <x v="12"/>
    <n v="0"/>
    <n v="0"/>
  </r>
  <r>
    <x v="3"/>
    <x v="44"/>
    <x v="13"/>
    <n v="0"/>
    <n v="0"/>
  </r>
  <r>
    <x v="3"/>
    <x v="44"/>
    <x v="16"/>
    <n v="146.13917569102301"/>
    <n v="7.9315548379609"/>
  </r>
  <r>
    <x v="0"/>
    <x v="21"/>
    <x v="55"/>
    <n v="-34.830541423342503"/>
    <n v="-17.374882365514001"/>
  </r>
  <r>
    <x v="3"/>
    <x v="52"/>
    <x v="32"/>
    <n v="-59.083632205068497"/>
    <n v="-22.800449557832799"/>
  </r>
  <r>
    <x v="3"/>
    <x v="7"/>
    <x v="6"/>
    <n v="-221.79589558799509"/>
    <n v="-64.399522040255107"/>
  </r>
  <r>
    <x v="1"/>
    <x v="46"/>
    <x v="6"/>
    <n v="0"/>
    <n v="0"/>
  </r>
  <r>
    <x v="1"/>
    <x v="51"/>
    <x v="28"/>
    <n v="13179.876127301837"/>
    <n v="1102.906631254202"/>
  </r>
  <r>
    <x v="1"/>
    <x v="53"/>
    <x v="50"/>
    <n v="16530.540860397115"/>
    <n v="1692.1867265244894"/>
  </r>
  <r>
    <x v="0"/>
    <x v="53"/>
    <x v="28"/>
    <n v="371.20563276836663"/>
    <n v="77.761596247155694"/>
  </r>
  <r>
    <x v="1"/>
    <x v="31"/>
    <x v="47"/>
    <n v="357.7282870053989"/>
    <n v="49.329613619081002"/>
  </r>
  <r>
    <x v="3"/>
    <x v="28"/>
    <x v="4"/>
    <n v="-59.638516599774"/>
    <n v="-29.115981742532899"/>
  </r>
  <r>
    <x v="3"/>
    <x v="54"/>
    <x v="24"/>
    <n v="1299.2880081829667"/>
    <n v="94.611265785530094"/>
  </r>
  <r>
    <x v="2"/>
    <x v="26"/>
    <x v="41"/>
    <n v="-23.814937828836801"/>
    <n v="33.782935348426697"/>
  </r>
  <r>
    <x v="2"/>
    <x v="19"/>
    <x v="24"/>
    <n v="13.7117446577751"/>
    <n v="101.8031311294107"/>
  </r>
  <r>
    <x v="3"/>
    <x v="18"/>
    <x v="56"/>
    <n v="121.89548233563011"/>
    <n v="96.337992299899696"/>
  </r>
  <r>
    <x v="0"/>
    <x v="36"/>
    <x v="82"/>
    <n v="-25.598496647910299"/>
    <n v="-17.3836116875543"/>
  </r>
  <r>
    <x v="2"/>
    <x v="13"/>
    <x v="38"/>
    <n v="81.594873380143099"/>
    <n v="7.9156469406031"/>
  </r>
  <r>
    <x v="0"/>
    <x v="38"/>
    <x v="44"/>
    <n v="0"/>
    <n v="0"/>
  </r>
  <r>
    <x v="0"/>
    <x v="45"/>
    <x v="46"/>
    <n v="0"/>
    <n v="0"/>
  </r>
  <r>
    <x v="1"/>
    <x v="16"/>
    <x v="13"/>
    <n v="-271.86858440718481"/>
    <n v="-123.69924486021669"/>
  </r>
  <r>
    <x v="2"/>
    <x v="43"/>
    <x v="57"/>
    <n v="27.217871578915801"/>
    <n v="14.7125361556869"/>
  </r>
  <r>
    <x v="3"/>
    <x v="10"/>
    <x v="44"/>
    <n v="-84.593411355333899"/>
    <n v="-33.262842824661597"/>
  </r>
  <r>
    <x v="1"/>
    <x v="47"/>
    <x v="19"/>
    <n v="20.251454591535001"/>
    <n v="-0.9794651545677"/>
  </r>
  <r>
    <x v="2"/>
    <x v="25"/>
    <x v="20"/>
    <n v="15.2316583362897"/>
    <n v="1.3967725239399"/>
  </r>
  <r>
    <x v="1"/>
    <x v="27"/>
    <x v="6"/>
    <n v="-376.44868259074423"/>
    <n v="-89.091293852642906"/>
  </r>
  <r>
    <x v="3"/>
    <x v="10"/>
    <x v="2"/>
    <n v="-5.7982674640644998"/>
    <n v="-6.2905079674215996"/>
  </r>
  <r>
    <x v="0"/>
    <x v="6"/>
    <x v="10"/>
    <n v="-172.72234770035689"/>
    <n v="-25.778990618412902"/>
  </r>
  <r>
    <x v="1"/>
    <x v="54"/>
    <x v="5"/>
    <n v="4.1990626730507001"/>
    <n v="5.3530464075603001"/>
  </r>
  <r>
    <x v="1"/>
    <x v="16"/>
    <x v="45"/>
    <n v="-47.058865701732302"/>
    <n v="-42.655994773924299"/>
  </r>
  <r>
    <x v="2"/>
    <x v="27"/>
    <x v="25"/>
    <n v="141.9266458501956"/>
    <n v="42.865264323941801"/>
  </r>
  <r>
    <x v="0"/>
    <x v="36"/>
    <x v="59"/>
    <n v="-31.158412143826801"/>
    <n v="-17.4293148258107"/>
  </r>
  <r>
    <x v="3"/>
    <x v="20"/>
    <x v="20"/>
    <n v="2.0080869769657999"/>
    <n v="0.46264580503359998"/>
  </r>
  <r>
    <x v="0"/>
    <x v="7"/>
    <x v="29"/>
    <n v="-52.293992708200498"/>
    <n v="-47.607470638827003"/>
  </r>
  <r>
    <x v="3"/>
    <x v="39"/>
    <x v="34"/>
    <n v="76.613814198168001"/>
    <n v="-7.9709905289062997"/>
  </r>
  <r>
    <x v="3"/>
    <x v="32"/>
    <x v="32"/>
    <n v="-15.081930177413"/>
    <n v="-1.8651746799061"/>
  </r>
  <r>
    <x v="0"/>
    <x v="10"/>
    <x v="24"/>
    <n v="0"/>
    <n v="0"/>
  </r>
  <r>
    <x v="0"/>
    <x v="40"/>
    <x v="14"/>
    <n v="-42.608945244892503"/>
    <n v="59.633229635084"/>
  </r>
  <r>
    <x v="2"/>
    <x v="7"/>
    <x v="6"/>
    <n v="-143.05532925598641"/>
    <n v="-96.021470972048704"/>
  </r>
  <r>
    <x v="1"/>
    <x v="7"/>
    <x v="29"/>
    <n v="283.56803555958851"/>
    <n v="192.41279649897831"/>
  </r>
  <r>
    <x v="1"/>
    <x v="7"/>
    <x v="4"/>
    <n v="-108.1164074189861"/>
    <n v="7.0502652175181"/>
  </r>
  <r>
    <x v="1"/>
    <x v="5"/>
    <x v="24"/>
    <n v="-210.0075753986433"/>
    <n v="-33.458373993073401"/>
  </r>
  <r>
    <x v="2"/>
    <x v="13"/>
    <x v="37"/>
    <n v="52.827151845732203"/>
    <n v="20.6903935962746"/>
  </r>
  <r>
    <x v="0"/>
    <x v="20"/>
    <x v="34"/>
    <n v="-54.774451804259598"/>
    <n v="-91.586114558121807"/>
  </r>
  <r>
    <x v="0"/>
    <x v="8"/>
    <x v="51"/>
    <n v="116.62666389069609"/>
    <n v="59.770553408075898"/>
  </r>
  <r>
    <x v="2"/>
    <x v="9"/>
    <x v="29"/>
    <n v="21.663209759943602"/>
    <n v="58.490936772330699"/>
  </r>
  <r>
    <x v="1"/>
    <x v="7"/>
    <x v="38"/>
    <n v="-84.248917124075504"/>
    <n v="8.1432830534175"/>
  </r>
  <r>
    <x v="2"/>
    <x v="47"/>
    <x v="31"/>
    <n v="34.749903883767502"/>
    <n v="9.5178924188326004"/>
  </r>
  <r>
    <x v="3"/>
    <x v="35"/>
    <x v="50"/>
    <n v="785.0222605877143"/>
    <n v="78.5184578679156"/>
  </r>
  <r>
    <x v="0"/>
    <x v="25"/>
    <x v="43"/>
    <n v="-12.178626111434999"/>
    <n v="-9.5817669815026001"/>
  </r>
  <r>
    <x v="3"/>
    <x v="36"/>
    <x v="20"/>
    <n v="3.9419331468887"/>
    <n v="4.0780423366173002"/>
  </r>
  <r>
    <x v="3"/>
    <x v="10"/>
    <x v="46"/>
    <n v="46.5382032277927"/>
    <n v="2.8706562148521999"/>
  </r>
  <r>
    <x v="1"/>
    <x v="52"/>
    <x v="26"/>
    <n v="16.106091083422701"/>
    <n v="4.5960895788995"/>
  </r>
  <r>
    <x v="3"/>
    <x v="54"/>
    <x v="30"/>
    <n v="102.3479049667981"/>
    <n v="0.1418029868132"/>
  </r>
  <r>
    <x v="1"/>
    <x v="55"/>
    <x v="48"/>
    <n v="55552.726594846368"/>
    <n v="14644.790848063321"/>
  </r>
  <r>
    <x v="0"/>
    <x v="55"/>
    <x v="60"/>
    <n v="10642.921979232295"/>
    <n v="1209.7930854934607"/>
  </r>
  <r>
    <x v="0"/>
    <x v="50"/>
    <x v="20"/>
    <n v="70.544389368233396"/>
    <n v="27.1711376496051"/>
  </r>
  <r>
    <x v="1"/>
    <x v="20"/>
    <x v="26"/>
    <n v="-125.5963819862518"/>
    <n v="-24.690279354178099"/>
  </r>
  <r>
    <x v="3"/>
    <x v="47"/>
    <x v="34"/>
    <n v="-2.5395079302622001"/>
    <n v="-0.1736928041736"/>
  </r>
  <r>
    <x v="1"/>
    <x v="28"/>
    <x v="1"/>
    <n v="277.93018833487838"/>
    <n v="73.376737780147707"/>
  </r>
  <r>
    <x v="1"/>
    <x v="47"/>
    <x v="17"/>
    <n v="86.681728527604307"/>
    <n v="13.1737021090815"/>
  </r>
  <r>
    <x v="0"/>
    <x v="7"/>
    <x v="1"/>
    <n v="0"/>
    <n v="0"/>
  </r>
  <r>
    <x v="0"/>
    <x v="28"/>
    <x v="47"/>
    <n v="0"/>
    <n v="0"/>
  </r>
  <r>
    <x v="2"/>
    <x v="7"/>
    <x v="10"/>
    <n v="-140.0208278015177"/>
    <n v="-104.11983587928481"/>
  </r>
  <r>
    <x v="1"/>
    <x v="10"/>
    <x v="9"/>
    <n v="-174.7933829452233"/>
    <n v="-34.852627873678202"/>
  </r>
  <r>
    <x v="0"/>
    <x v="6"/>
    <x v="16"/>
    <n v="217.31330638864949"/>
    <n v="49.6858281317013"/>
  </r>
  <r>
    <x v="2"/>
    <x v="40"/>
    <x v="14"/>
    <n v="132.27702924342921"/>
    <n v="50.886648586827398"/>
  </r>
  <r>
    <x v="0"/>
    <x v="46"/>
    <x v="52"/>
    <n v="47.546499305766403"/>
    <n v="10.6008807896714"/>
  </r>
  <r>
    <x v="0"/>
    <x v="39"/>
    <x v="19"/>
    <n v="-64.670004471500803"/>
    <n v="-14.276622086732701"/>
  </r>
  <r>
    <x v="2"/>
    <x v="6"/>
    <x v="14"/>
    <n v="14.416213521263501"/>
    <n v="71.745824498361102"/>
  </r>
  <r>
    <x v="0"/>
    <x v="28"/>
    <x v="37"/>
    <n v="0"/>
    <n v="0"/>
  </r>
  <r>
    <x v="2"/>
    <x v="45"/>
    <x v="40"/>
    <n v="-28.092001594750201"/>
    <n v="-21.1445766363261"/>
  </r>
  <r>
    <x v="1"/>
    <x v="38"/>
    <x v="78"/>
    <n v="9.52538457576E-2"/>
    <n v="1.50804323316E-2"/>
  </r>
  <r>
    <x v="2"/>
    <x v="43"/>
    <x v="31"/>
    <n v="25.210308608017399"/>
    <n v="14.568223051355099"/>
  </r>
  <r>
    <x v="1"/>
    <x v="55"/>
    <x v="41"/>
    <n v="-23.719294372280402"/>
    <n v="-15.113893359115201"/>
  </r>
  <r>
    <x v="1"/>
    <x v="36"/>
    <x v="23"/>
    <n v="107.7095626643774"/>
    <n v="18.939110042758699"/>
  </r>
  <r>
    <x v="0"/>
    <x v="48"/>
    <x v="44"/>
    <n v="0"/>
    <n v="0"/>
  </r>
  <r>
    <x v="0"/>
    <x v="48"/>
    <x v="30"/>
    <n v="0"/>
    <n v="0"/>
  </r>
  <r>
    <x v="3"/>
    <x v="33"/>
    <x v="0"/>
    <n v="230.3351047697206"/>
    <n v="-21.266360606415201"/>
  </r>
  <r>
    <x v="1"/>
    <x v="20"/>
    <x v="66"/>
    <n v="-74.176198675053399"/>
    <n v="-6.0348353473299001"/>
  </r>
  <r>
    <x v="3"/>
    <x v="0"/>
    <x v="40"/>
    <n v="13.462230841463599"/>
    <n v="15.6940099442622"/>
  </r>
  <r>
    <x v="0"/>
    <x v="49"/>
    <x v="4"/>
    <n v="0"/>
    <n v="0"/>
  </r>
  <r>
    <x v="3"/>
    <x v="26"/>
    <x v="38"/>
    <n v="-285.77402780823098"/>
    <n v="-179.00430861125349"/>
  </r>
  <r>
    <x v="0"/>
    <x v="20"/>
    <x v="74"/>
    <n v="-30.686861852066698"/>
    <n v="-14.5428856423888"/>
  </r>
  <r>
    <x v="2"/>
    <x v="50"/>
    <x v="26"/>
    <n v="19.126295345270901"/>
    <n v="10.995222994511501"/>
  </r>
  <r>
    <x v="0"/>
    <x v="13"/>
    <x v="0"/>
    <n v="0"/>
    <n v="0"/>
  </r>
  <r>
    <x v="0"/>
    <x v="25"/>
    <x v="72"/>
    <n v="-34.830541423342503"/>
    <n v="-17.374882365514001"/>
  </r>
  <r>
    <x v="0"/>
    <x v="43"/>
    <x v="33"/>
    <n v="-57.563686882759399"/>
    <n v="-7.5544914820797002"/>
  </r>
  <r>
    <x v="3"/>
    <x v="51"/>
    <x v="27"/>
    <n v="247.68106673503621"/>
    <n v="-3.3060890777670999"/>
  </r>
  <r>
    <x v="3"/>
    <x v="49"/>
    <x v="5"/>
    <n v="425.74924367287548"/>
    <n v="135.40518151704609"/>
  </r>
  <r>
    <x v="1"/>
    <x v="19"/>
    <x v="38"/>
    <n v="-75.899385271421195"/>
    <n v="-29.778461758427401"/>
  </r>
  <r>
    <x v="3"/>
    <x v="48"/>
    <x v="2"/>
    <n v="5.7982674640644998"/>
    <n v="6.2905079674215996"/>
  </r>
  <r>
    <x v="0"/>
    <x v="47"/>
    <x v="57"/>
    <n v="4.0366949127679002"/>
    <n v="-14.539062746927099"/>
  </r>
  <r>
    <x v="1"/>
    <x v="38"/>
    <x v="22"/>
    <n v="1.2586596295014001"/>
    <n v="-0.1640995409955"/>
  </r>
  <r>
    <x v="0"/>
    <x v="52"/>
    <x v="43"/>
    <n v="18.685549826201999"/>
    <n v="1.5161133417884001"/>
  </r>
  <r>
    <x v="1"/>
    <x v="4"/>
    <x v="30"/>
    <n v="109.1291942235739"/>
    <n v="53.138876423776402"/>
  </r>
  <r>
    <x v="2"/>
    <x v="53"/>
    <x v="41"/>
    <n v="-6.0135255955784999"/>
    <n v="5.0008514407967004"/>
  </r>
  <r>
    <x v="2"/>
    <x v="11"/>
    <x v="4"/>
    <n v="98.033541945000394"/>
    <n v="47.647340204592602"/>
  </r>
  <r>
    <x v="0"/>
    <x v="27"/>
    <x v="24"/>
    <n v="-12.834907906294401"/>
    <n v="7.9084769024500998"/>
  </r>
  <r>
    <x v="3"/>
    <x v="49"/>
    <x v="37"/>
    <n v="-83.338360204855604"/>
    <n v="-25.591782264680599"/>
  </r>
  <r>
    <x v="1"/>
    <x v="38"/>
    <x v="55"/>
    <n v="9.52538457576E-2"/>
    <n v="1.50804323316E-2"/>
  </r>
  <r>
    <x v="1"/>
    <x v="6"/>
    <x v="6"/>
    <n v="-0.84253855866839999"/>
    <n v="-2.8590729375413999"/>
  </r>
  <r>
    <x v="2"/>
    <x v="7"/>
    <x v="11"/>
    <n v="32.678761751883897"/>
    <n v="5.4294914329282999"/>
  </r>
  <r>
    <x v="0"/>
    <x v="16"/>
    <x v="2"/>
    <n v="0"/>
    <n v="0"/>
  </r>
  <r>
    <x v="0"/>
    <x v="6"/>
    <x v="51"/>
    <n v="-83.304341743854096"/>
    <n v="9.5879275915335"/>
  </r>
  <r>
    <x v="1"/>
    <x v="50"/>
    <x v="22"/>
    <n v="13.5786260141558"/>
    <n v="-10.444327065304"/>
  </r>
  <r>
    <x v="2"/>
    <x v="46"/>
    <x v="13"/>
    <n v="-16.028060181127699"/>
    <n v="-19.591659088301199"/>
  </r>
  <r>
    <x v="2"/>
    <x v="15"/>
    <x v="51"/>
    <n v="95.625942117205"/>
    <n v="57.303408198689198"/>
  </r>
  <r>
    <x v="0"/>
    <x v="39"/>
    <x v="34"/>
    <n v="-100.5332771959564"/>
    <n v="-32.593158607043598"/>
  </r>
  <r>
    <x v="2"/>
    <x v="45"/>
    <x v="36"/>
    <n v="103.9180978777936"/>
    <n v="-19.271393594015699"/>
  </r>
  <r>
    <x v="3"/>
    <x v="15"/>
    <x v="16"/>
    <n v="65.895691719311998"/>
    <n v="14.1744190049587"/>
  </r>
  <r>
    <x v="3"/>
    <x v="39"/>
    <x v="22"/>
    <n v="65.421319065610206"/>
    <n v="5.5644735553076998"/>
  </r>
  <r>
    <x v="0"/>
    <x v="52"/>
    <x v="34"/>
    <n v="18.685549826201999"/>
    <n v="1.5161133417884001"/>
  </r>
  <r>
    <x v="3"/>
    <x v="27"/>
    <x v="7"/>
    <n v="0.14876348949330001"/>
    <n v="21.543055863667899"/>
  </r>
  <r>
    <x v="1"/>
    <x v="52"/>
    <x v="55"/>
    <n v="0"/>
    <n v="0"/>
  </r>
  <r>
    <x v="3"/>
    <x v="10"/>
    <x v="5"/>
    <n v="-169.1868227106678"/>
    <n v="-66.525685649323194"/>
  </r>
  <r>
    <x v="0"/>
    <x v="36"/>
    <x v="71"/>
    <n v="-25.598496647910299"/>
    <n v="-17.3836116875543"/>
  </r>
  <r>
    <x v="0"/>
    <x v="47"/>
    <x v="20"/>
    <n v="26.0295843629034"/>
    <n v="11.126462734917199"/>
  </r>
  <r>
    <x v="0"/>
    <x v="36"/>
    <x v="79"/>
    <n v="-25.598496647910299"/>
    <n v="-17.3836116875543"/>
  </r>
  <r>
    <x v="0"/>
    <x v="34"/>
    <x v="45"/>
    <n v="-41.747659723483601"/>
    <n v="-15.923477237945001"/>
  </r>
  <r>
    <x v="3"/>
    <x v="40"/>
    <x v="10"/>
    <n v="18.598917129953001"/>
    <n v="28.8584278749954"/>
  </r>
  <r>
    <x v="3"/>
    <x v="48"/>
    <x v="38"/>
    <n v="-79.270251585773707"/>
    <n v="-27.367467338427701"/>
  </r>
  <r>
    <x v="2"/>
    <x v="44"/>
    <x v="27"/>
    <n v="-58.343400195434"/>
    <n v="-23.8379979472519"/>
  </r>
  <r>
    <x v="2"/>
    <x v="12"/>
    <x v="37"/>
    <n v="-12.284381731612401"/>
    <n v="-0.25625767796580001"/>
  </r>
  <r>
    <x v="0"/>
    <x v="36"/>
    <x v="70"/>
    <n v="-31.158412143826801"/>
    <n v="-17.4293148258107"/>
  </r>
  <r>
    <x v="1"/>
    <x v="26"/>
    <x v="14"/>
    <n v="-146.05110287077869"/>
    <n v="-5.7657379768258998"/>
  </r>
  <r>
    <x v="1"/>
    <x v="4"/>
    <x v="22"/>
    <n v="0"/>
    <n v="0"/>
  </r>
  <r>
    <x v="3"/>
    <x v="41"/>
    <x v="1"/>
    <n v="103.5183191374194"/>
    <n v="22.705561786387101"/>
  </r>
  <r>
    <x v="1"/>
    <x v="52"/>
    <x v="22"/>
    <n v="33.029743509647297"/>
    <n v="14.154152450780099"/>
  </r>
  <r>
    <x v="2"/>
    <x v="36"/>
    <x v="17"/>
    <n v="0"/>
    <n v="0"/>
  </r>
  <r>
    <x v="2"/>
    <x v="28"/>
    <x v="1"/>
    <n v="0"/>
    <n v="0"/>
  </r>
  <r>
    <x v="2"/>
    <x v="9"/>
    <x v="7"/>
    <n v="6.7981417992445996"/>
    <n v="33.5168384780563"/>
  </r>
  <r>
    <x v="1"/>
    <x v="19"/>
    <x v="36"/>
    <n v="69.997245175433804"/>
    <n v="17.633149972243"/>
  </r>
  <r>
    <x v="1"/>
    <x v="45"/>
    <x v="39"/>
    <n v="50.598273623704301"/>
    <n v="6.1352141960394002"/>
  </r>
  <r>
    <x v="0"/>
    <x v="17"/>
    <x v="45"/>
    <n v="36.7214789273823"/>
    <n v="20.070861280544499"/>
  </r>
  <r>
    <x v="0"/>
    <x v="13"/>
    <x v="37"/>
    <n v="0"/>
    <n v="0"/>
  </r>
  <r>
    <x v="3"/>
    <x v="26"/>
    <x v="16"/>
    <n v="-359.9216978284332"/>
    <n v="-229.860910288611"/>
  </r>
  <r>
    <x v="3"/>
    <x v="16"/>
    <x v="53"/>
    <n v="-139.37314469039609"/>
    <n v="-63.356050172334299"/>
  </r>
  <r>
    <x v="2"/>
    <x v="51"/>
    <x v="12"/>
    <n v="17.264231183298602"/>
    <n v="28.810466647839299"/>
  </r>
  <r>
    <x v="3"/>
    <x v="51"/>
    <x v="35"/>
    <n v="-71.410272174452899"/>
    <n v="-28.316693939650602"/>
  </r>
  <r>
    <x v="0"/>
    <x v="51"/>
    <x v="35"/>
    <n v="216.28604412989131"/>
    <n v="104.2603703457759"/>
  </r>
  <r>
    <x v="2"/>
    <x v="56"/>
    <x v="8"/>
    <n v="-0.1347775672083"/>
    <n v="-0.43658692349349998"/>
  </r>
  <r>
    <x v="2"/>
    <x v="56"/>
    <x v="30"/>
    <n v="24.036977186346999"/>
    <n v="1.4918619593264"/>
  </r>
  <r>
    <x v="0"/>
    <x v="56"/>
    <x v="30"/>
    <n v="0.42524522417589999"/>
    <n v="0.35290812007360001"/>
  </r>
  <r>
    <x v="0"/>
    <x v="56"/>
    <x v="7"/>
    <n v="0.12755211219410001"/>
    <n v="0.36791523891119998"/>
  </r>
  <r>
    <x v="0"/>
    <x v="56"/>
    <x v="6"/>
    <n v="0.12755211219410001"/>
    <n v="0.36791523891119998"/>
  </r>
  <r>
    <x v="0"/>
    <x v="26"/>
    <x v="15"/>
    <n v="153.4034755477918"/>
    <n v="14.3308532729375"/>
  </r>
  <r>
    <x v="2"/>
    <x v="33"/>
    <x v="19"/>
    <n v="-121.348043653476"/>
    <n v="-6.1621648055321998"/>
  </r>
  <r>
    <x v="2"/>
    <x v="49"/>
    <x v="30"/>
    <n v="-254.53109525155929"/>
    <n v="-65.598882212723794"/>
  </r>
  <r>
    <x v="1"/>
    <x v="51"/>
    <x v="49"/>
    <n v="470.24551971775122"/>
    <n v="52.077593117641101"/>
  </r>
  <r>
    <x v="3"/>
    <x v="14"/>
    <x v="30"/>
    <n v="52.9120072905448"/>
    <n v="21.610590645281999"/>
  </r>
  <r>
    <x v="2"/>
    <x v="54"/>
    <x v="17"/>
    <n v="-6.1220953211928002"/>
    <n v="-7.4784000784428004"/>
  </r>
  <r>
    <x v="2"/>
    <x v="48"/>
    <x v="36"/>
    <n v="-19.746837809207001"/>
    <n v="-26.067246976172399"/>
  </r>
  <r>
    <x v="3"/>
    <x v="26"/>
    <x v="53"/>
    <n v="-414.82401742519551"/>
    <n v="-242.07104975964049"/>
  </r>
  <r>
    <x v="1"/>
    <x v="47"/>
    <x v="22"/>
    <n v="18.908432237988499"/>
    <n v="1.5967317478672001"/>
  </r>
  <r>
    <x v="3"/>
    <x v="5"/>
    <x v="10"/>
    <n v="-106.563520724938"/>
    <n v="-58.518224407199"/>
  </r>
  <r>
    <x v="3"/>
    <x v="32"/>
    <x v="18"/>
    <n v="-15.081930177413"/>
    <n v="-1.8651746799061"/>
  </r>
  <r>
    <x v="1"/>
    <x v="31"/>
    <x v="21"/>
    <n v="-193.7813462671854"/>
    <n v="-15.797460584006901"/>
  </r>
  <r>
    <x v="3"/>
    <x v="45"/>
    <x v="40"/>
    <n v="-32.536529657894"/>
    <n v="-14.399973864584901"/>
  </r>
  <r>
    <x v="0"/>
    <x v="39"/>
    <x v="43"/>
    <n v="-48.337895956438501"/>
    <n v="-4.1336019867773999"/>
  </r>
  <r>
    <x v="0"/>
    <x v="16"/>
    <x v="43"/>
    <n v="-11.8645019335026"/>
    <n v="-9.7319327897223999"/>
  </r>
  <r>
    <x v="2"/>
    <x v="53"/>
    <x v="10"/>
    <n v="-4.0509459120467"/>
    <n v="-5.1802251846583998"/>
  </r>
  <r>
    <x v="3"/>
    <x v="50"/>
    <x v="26"/>
    <n v="56.309473423878401"/>
    <n v="9.1240335729590001"/>
  </r>
  <r>
    <x v="2"/>
    <x v="54"/>
    <x v="18"/>
    <n v="-8.4197426263755002"/>
    <n v="-10.28507408233"/>
  </r>
  <r>
    <x v="0"/>
    <x v="20"/>
    <x v="80"/>
    <n v="-30.686861852066698"/>
    <n v="-14.5428856423888"/>
  </r>
  <r>
    <x v="0"/>
    <x v="12"/>
    <x v="1"/>
    <n v="0"/>
    <n v="0"/>
  </r>
  <r>
    <x v="0"/>
    <x v="36"/>
    <x v="87"/>
    <n v="-26.9505865872366"/>
    <n v="-16.665178042176699"/>
  </r>
  <r>
    <x v="2"/>
    <x v="23"/>
    <x v="88"/>
    <n v="-73.033015693743195"/>
    <n v="-5.8447374434224004"/>
  </r>
  <r>
    <x v="0"/>
    <x v="41"/>
    <x v="66"/>
    <n v="-70.190934525087698"/>
    <n v="-5.5692740235385001"/>
  </r>
  <r>
    <x v="2"/>
    <x v="10"/>
    <x v="36"/>
    <n v="45.077553026430998"/>
    <n v="18.6447420844842"/>
  </r>
  <r>
    <x v="1"/>
    <x v="33"/>
    <x v="17"/>
    <n v="-3.4727417792266002"/>
    <n v="-3.8375640641562998"/>
  </r>
  <r>
    <x v="0"/>
    <x v="12"/>
    <x v="38"/>
    <n v="0"/>
    <n v="0"/>
  </r>
  <r>
    <x v="2"/>
    <x v="10"/>
    <x v="40"/>
    <n v="45.077553026430998"/>
    <n v="18.6447420844842"/>
  </r>
  <r>
    <x v="0"/>
    <x v="49"/>
    <x v="36"/>
    <n v="0"/>
    <n v="0"/>
  </r>
  <r>
    <x v="2"/>
    <x v="49"/>
    <x v="4"/>
    <n v="-132.9290952171954"/>
    <n v="-40.690527553283097"/>
  </r>
  <r>
    <x v="1"/>
    <x v="5"/>
    <x v="11"/>
    <n v="-152.91027615158001"/>
    <n v="-9.0049414918250008"/>
  </r>
  <r>
    <x v="2"/>
    <x v="50"/>
    <x v="43"/>
    <n v="19.126295345270901"/>
    <n v="10.995222994511501"/>
  </r>
  <r>
    <x v="2"/>
    <x v="5"/>
    <x v="52"/>
    <n v="-43.089852144597302"/>
    <n v="-22.529669474590602"/>
  </r>
  <r>
    <x v="2"/>
    <x v="56"/>
    <x v="36"/>
    <n v="24.036977186346999"/>
    <n v="1.4918619593264"/>
  </r>
  <r>
    <x v="0"/>
    <x v="33"/>
    <x v="18"/>
    <n v="0"/>
    <n v="0"/>
  </r>
  <r>
    <x v="1"/>
    <x v="49"/>
    <x v="37"/>
    <n v="-14.108909053941799"/>
    <n v="-1.5945631988989"/>
  </r>
  <r>
    <x v="0"/>
    <x v="12"/>
    <x v="3"/>
    <n v="0"/>
    <n v="0"/>
  </r>
  <r>
    <x v="0"/>
    <x v="37"/>
    <x v="70"/>
    <n v="-57.510363118626998"/>
    <n v="-5.4319109915104997"/>
  </r>
  <r>
    <x v="3"/>
    <x v="23"/>
    <x v="89"/>
    <n v="-98.431462379048199"/>
    <n v="-62.875103124985998"/>
  </r>
  <r>
    <x v="1"/>
    <x v="38"/>
    <x v="73"/>
    <n v="9.52538457576E-2"/>
    <n v="1.50804323316E-2"/>
  </r>
  <r>
    <x v="3"/>
    <x v="20"/>
    <x v="67"/>
    <n v="0"/>
    <n v="0"/>
  </r>
  <r>
    <x v="1"/>
    <x v="52"/>
    <x v="61"/>
    <n v="0"/>
    <n v="0"/>
  </r>
  <r>
    <x v="1"/>
    <x v="43"/>
    <x v="57"/>
    <n v="18.908432237988499"/>
    <n v="1.5967317478672001"/>
  </r>
  <r>
    <x v="2"/>
    <x v="11"/>
    <x v="70"/>
    <n v="-25.630414020992902"/>
    <n v="-14.3281457219661"/>
  </r>
  <r>
    <x v="2"/>
    <x v="34"/>
    <x v="14"/>
    <n v="124.74408519925061"/>
    <n v="75.344103039804807"/>
  </r>
  <r>
    <x v="3"/>
    <x v="10"/>
    <x v="39"/>
    <n v="-5.7982674640644998"/>
    <n v="-6.2905079674215996"/>
  </r>
  <r>
    <x v="0"/>
    <x v="48"/>
    <x v="46"/>
    <n v="0"/>
    <n v="0"/>
  </r>
  <r>
    <x v="2"/>
    <x v="48"/>
    <x v="5"/>
    <n v="70.146228157446501"/>
    <n v="22.165743064192"/>
  </r>
  <r>
    <x v="0"/>
    <x v="49"/>
    <x v="38"/>
    <n v="0"/>
    <n v="0"/>
  </r>
  <r>
    <x v="3"/>
    <x v="31"/>
    <x v="3"/>
    <n v="-26.3582442952289"/>
    <n v="-5.7568766931457001"/>
  </r>
  <r>
    <x v="0"/>
    <x v="7"/>
    <x v="46"/>
    <n v="-4.1376057094623997"/>
    <n v="-4.8883935491230996"/>
  </r>
  <r>
    <x v="3"/>
    <x v="23"/>
    <x v="90"/>
    <n v="-88.497306310720205"/>
    <n v="0"/>
  </r>
  <r>
    <x v="3"/>
    <x v="54"/>
    <x v="57"/>
    <n v="-3.4029213237026998"/>
    <n v="-4.3476981369666001"/>
  </r>
  <r>
    <x v="3"/>
    <x v="26"/>
    <x v="4"/>
    <n v="-285.77402780823098"/>
    <n v="-179.00430861125349"/>
  </r>
  <r>
    <x v="1"/>
    <x v="4"/>
    <x v="38"/>
    <n v="0"/>
    <n v="0"/>
  </r>
  <r>
    <x v="3"/>
    <x v="15"/>
    <x v="9"/>
    <n v="65.393621092486001"/>
    <n v="28.257714127549502"/>
  </r>
  <r>
    <x v="3"/>
    <x v="10"/>
    <x v="78"/>
    <n v="-1.9338461699228999"/>
    <n v="-3.6153965315836998"/>
  </r>
  <r>
    <x v="1"/>
    <x v="27"/>
    <x v="11"/>
    <n v="-62.3106491758492"/>
    <n v="-21.5773102318451"/>
  </r>
  <r>
    <x v="1"/>
    <x v="4"/>
    <x v="31"/>
    <n v="0"/>
    <n v="0"/>
  </r>
  <r>
    <x v="2"/>
    <x v="55"/>
    <x v="49"/>
    <n v="79.639571056468696"/>
    <n v="33.922141547933897"/>
  </r>
  <r>
    <x v="1"/>
    <x v="44"/>
    <x v="53"/>
    <n v="-4.9839993261922002"/>
    <n v="-4.7532646402200998"/>
  </r>
  <r>
    <x v="1"/>
    <x v="44"/>
    <x v="45"/>
    <n v="-4.3455007442535001"/>
    <n v="-5.2267972214752003"/>
  </r>
  <r>
    <x v="3"/>
    <x v="20"/>
    <x v="91"/>
    <n v="0"/>
    <n v="0"/>
  </r>
  <r>
    <x v="3"/>
    <x v="24"/>
    <x v="67"/>
    <n v="-35.384705876930497"/>
    <n v="-19.090823968422502"/>
  </r>
  <r>
    <x v="3"/>
    <x v="19"/>
    <x v="38"/>
    <n v="0.64310821528289996"/>
    <n v="-8.40314667598E-2"/>
  </r>
  <r>
    <x v="1"/>
    <x v="40"/>
    <x v="7"/>
    <n v="144.954049664564"/>
    <n v="9.4324714649760999"/>
  </r>
  <r>
    <x v="0"/>
    <x v="38"/>
    <x v="40"/>
    <n v="0"/>
    <n v="0"/>
  </r>
  <r>
    <x v="3"/>
    <x v="14"/>
    <x v="5"/>
    <n v="79.9133598010566"/>
    <n v="27.283435871667901"/>
  </r>
  <r>
    <x v="3"/>
    <x v="33"/>
    <x v="19"/>
    <n v="-19.165393912301202"/>
    <n v="-4.1858937299800996"/>
  </r>
  <r>
    <x v="3"/>
    <x v="19"/>
    <x v="46"/>
    <n v="0.64310821528289996"/>
    <n v="-8.40314667598E-2"/>
  </r>
  <r>
    <x v="1"/>
    <x v="56"/>
    <x v="63"/>
    <n v="213.61253138049079"/>
    <n v="-28.035696753026201"/>
  </r>
  <r>
    <x v="2"/>
    <x v="56"/>
    <x v="63"/>
    <n v="97.905497861430902"/>
    <n v="46.8251006894413"/>
  </r>
  <r>
    <x v="2"/>
    <x v="11"/>
    <x v="71"/>
    <n v="-26.679806817260101"/>
    <n v="-15.059953225975301"/>
  </r>
  <r>
    <x v="0"/>
    <x v="27"/>
    <x v="44"/>
    <n v="-26.064937585028101"/>
    <n v="-19.4408259278608"/>
  </r>
  <r>
    <x v="3"/>
    <x v="54"/>
    <x v="19"/>
    <n v="-7.2734543037844999"/>
    <n v="-8.6342959918566997"/>
  </r>
  <r>
    <x v="1"/>
    <x v="4"/>
    <x v="26"/>
    <n v="0"/>
    <n v="0"/>
  </r>
  <r>
    <x v="3"/>
    <x v="20"/>
    <x v="65"/>
    <n v="0"/>
    <n v="0"/>
  </r>
  <r>
    <x v="2"/>
    <x v="40"/>
    <x v="10"/>
    <n v="-3.9161683448383999"/>
    <n v="-4.7436382611649002"/>
  </r>
  <r>
    <x v="1"/>
    <x v="11"/>
    <x v="26"/>
    <n v="18.908432237988499"/>
    <n v="1.5967317478672001"/>
  </r>
  <r>
    <x v="0"/>
    <x v="29"/>
    <x v="66"/>
    <n v="-9.8565171940925005"/>
    <n v="-10.0797362739145"/>
  </r>
  <r>
    <x v="1"/>
    <x v="35"/>
    <x v="63"/>
    <n v="64.194513739986306"/>
    <n v="27.400566889247202"/>
  </r>
  <r>
    <x v="0"/>
    <x v="35"/>
    <x v="35"/>
    <n v="-18.4015340947564"/>
    <n v="-12.497646023659801"/>
  </r>
  <r>
    <x v="2"/>
    <x v="53"/>
    <x v="52"/>
    <n v="-4.0509459120467"/>
    <n v="-5.1802251846583998"/>
  </r>
  <r>
    <x v="3"/>
    <x v="53"/>
    <x v="35"/>
    <n v="-19.617782579158099"/>
    <n v="-23.2725506311806"/>
  </r>
  <r>
    <x v="3"/>
    <x v="53"/>
    <x v="63"/>
    <n v="-19.617782579158099"/>
    <n v="-23.2725506311806"/>
  </r>
  <r>
    <x v="0"/>
    <x v="37"/>
    <x v="67"/>
    <n v="-70.190934525087698"/>
    <n v="-5.5692740235385001"/>
  </r>
  <r>
    <x v="0"/>
    <x v="14"/>
    <x v="44"/>
    <n v="0"/>
    <n v="0"/>
  </r>
  <r>
    <x v="0"/>
    <x v="41"/>
    <x v="82"/>
    <n v="-70.190934525087698"/>
    <n v="-5.5692740235385001"/>
  </r>
  <r>
    <x v="3"/>
    <x v="38"/>
    <x v="40"/>
    <n v="-84.593411355333899"/>
    <n v="-33.262842824661597"/>
  </r>
  <r>
    <x v="2"/>
    <x v="33"/>
    <x v="26"/>
    <n v="-53.058854916247199"/>
    <n v="-5.5213813719187002"/>
  </r>
  <r>
    <x v="2"/>
    <x v="40"/>
    <x v="25"/>
    <n v="-3.9161683448383999"/>
    <n v="-4.7436382611649002"/>
  </r>
  <r>
    <x v="1"/>
    <x v="38"/>
    <x v="59"/>
    <n v="9.52538457576E-2"/>
    <n v="1.50804323316E-2"/>
  </r>
  <r>
    <x v="1"/>
    <x v="52"/>
    <x v="68"/>
    <n v="0"/>
    <n v="0"/>
  </r>
  <r>
    <x v="0"/>
    <x v="14"/>
    <x v="30"/>
    <n v="0"/>
    <n v="0"/>
  </r>
  <r>
    <x v="3"/>
    <x v="18"/>
    <x v="35"/>
    <n v="-35.919486923271101"/>
    <n v="60.1688289206542"/>
  </r>
  <r>
    <x v="3"/>
    <x v="56"/>
    <x v="14"/>
    <n v="-9.7116320800880001"/>
    <n v="-10.7745179991584"/>
  </r>
  <r>
    <x v="3"/>
    <x v="56"/>
    <x v="13"/>
    <n v="62.206558239201399"/>
    <n v="44.085182847060103"/>
  </r>
  <r>
    <x v="0"/>
    <x v="56"/>
    <x v="35"/>
    <n v="-18.377986457998901"/>
    <n v="18.3975180196277"/>
  </r>
  <r>
    <x v="0"/>
    <x v="56"/>
    <x v="13"/>
    <n v="-21.991781533605799"/>
    <n v="-9.0668166575623008"/>
  </r>
  <r>
    <x v="2"/>
    <x v="18"/>
    <x v="53"/>
    <n v="43.543813462561403"/>
    <n v="16.425760958327999"/>
  </r>
  <r>
    <x v="3"/>
    <x v="18"/>
    <x v="12"/>
    <n v="-28.2764688102604"/>
    <n v="7.3630204357224001"/>
  </r>
  <r>
    <x v="1"/>
    <x v="0"/>
    <x v="3"/>
    <n v="-10882.842367372126"/>
    <n v="-9450.2264873340664"/>
  </r>
  <r>
    <x v="3"/>
    <x v="2"/>
    <x v="0"/>
    <n v="354457.83740757732"/>
    <n v="129430.49799493427"/>
  </r>
  <r>
    <x v="1"/>
    <x v="2"/>
    <x v="2"/>
    <n v="543785.71201176429"/>
    <n v="206998.73759818959"/>
  </r>
  <r>
    <x v="3"/>
    <x v="3"/>
    <x v="2"/>
    <n v="832995.60431428242"/>
    <n v="128050.39155753748"/>
  </r>
  <r>
    <x v="2"/>
    <x v="1"/>
    <x v="38"/>
    <n v="-111792.9742051268"/>
    <n v="2924.4985323230621"/>
  </r>
  <r>
    <x v="2"/>
    <x v="1"/>
    <x v="36"/>
    <n v="-113040.44350438325"/>
    <n v="2718.0086398923413"/>
  </r>
  <r>
    <x v="3"/>
    <x v="0"/>
    <x v="39"/>
    <n v="29311.500598801162"/>
    <n v="9802.9686763432765"/>
  </r>
  <r>
    <x v="1"/>
    <x v="0"/>
    <x v="39"/>
    <n v="-17732.01065169974"/>
    <n v="-11464.273095241528"/>
  </r>
  <r>
    <x v="3"/>
    <x v="32"/>
    <x v="4"/>
    <n v="14340.679717703511"/>
    <n v="1186.9253629106072"/>
  </r>
  <r>
    <x v="0"/>
    <x v="1"/>
    <x v="5"/>
    <n v="1191766.1673329058"/>
    <n v="584974.58997314645"/>
  </r>
  <r>
    <x v="2"/>
    <x v="1"/>
    <x v="8"/>
    <n v="-165224.50630224697"/>
    <n v="-8726.902658547493"/>
  </r>
  <r>
    <x v="1"/>
    <x v="1"/>
    <x v="25"/>
    <n v="-929379.67604533152"/>
    <n v="-88521.59426793961"/>
  </r>
  <r>
    <x v="2"/>
    <x v="1"/>
    <x v="10"/>
    <n v="-156860.65483305036"/>
    <n v="-6137.4419704213233"/>
  </r>
  <r>
    <x v="3"/>
    <x v="1"/>
    <x v="10"/>
    <n v="-511965.85081132728"/>
    <n v="-30930.578833759777"/>
  </r>
  <r>
    <x v="2"/>
    <x v="1"/>
    <x v="24"/>
    <n v="-113329.23950043501"/>
    <n v="2157.9177747144072"/>
  </r>
  <r>
    <x v="2"/>
    <x v="1"/>
    <x v="5"/>
    <n v="-108487.33946459451"/>
    <n v="2761.2370529273294"/>
  </r>
  <r>
    <x v="1"/>
    <x v="1"/>
    <x v="30"/>
    <n v="-651683.99504950421"/>
    <n v="-32088.696655586336"/>
  </r>
  <r>
    <x v="1"/>
    <x v="4"/>
    <x v="9"/>
    <n v="48.200391325446503"/>
    <n v="21.583436039085999"/>
  </r>
  <r>
    <x v="3"/>
    <x v="14"/>
    <x v="6"/>
    <n v="5997.4884997001927"/>
    <n v="550.69560249529729"/>
  </r>
  <r>
    <x v="0"/>
    <x v="4"/>
    <x v="16"/>
    <n v="1040538.3509953916"/>
    <n v="578873.74994138884"/>
  </r>
  <r>
    <x v="3"/>
    <x v="8"/>
    <x v="45"/>
    <n v="1397633.2264072385"/>
    <n v="791619.62336470163"/>
  </r>
  <r>
    <x v="3"/>
    <x v="5"/>
    <x v="53"/>
    <n v="31901.709138592811"/>
    <n v="8271.5925234946917"/>
  </r>
  <r>
    <x v="1"/>
    <x v="9"/>
    <x v="14"/>
    <n v="77832.390127136896"/>
    <n v="28488.351918051099"/>
  </r>
  <r>
    <x v="1"/>
    <x v="3"/>
    <x v="22"/>
    <n v="1397059.2653117052"/>
    <n v="238894.33133798779"/>
  </r>
  <r>
    <x v="0"/>
    <x v="3"/>
    <x v="21"/>
    <n v="168750.80063992282"/>
    <n v="-85500.59080358698"/>
  </r>
  <r>
    <x v="2"/>
    <x v="2"/>
    <x v="32"/>
    <n v="102187.65741846342"/>
    <n v="38435.708600868587"/>
  </r>
  <r>
    <x v="0"/>
    <x v="2"/>
    <x v="57"/>
    <n v="476545.17271781462"/>
    <n v="183108.96455716441"/>
  </r>
  <r>
    <x v="2"/>
    <x v="3"/>
    <x v="18"/>
    <n v="265318.77985924715"/>
    <n v="44088.627158555733"/>
  </r>
  <r>
    <x v="3"/>
    <x v="3"/>
    <x v="33"/>
    <n v="813665.80848587293"/>
    <n v="125777.4356039018"/>
  </r>
  <r>
    <x v="1"/>
    <x v="2"/>
    <x v="57"/>
    <n v="-275202.43817103212"/>
    <n v="-104876.92810022959"/>
  </r>
  <r>
    <x v="2"/>
    <x v="3"/>
    <x v="22"/>
    <n v="244112.93760907455"/>
    <n v="41138.36521651232"/>
  </r>
  <r>
    <x v="0"/>
    <x v="3"/>
    <x v="19"/>
    <n v="201503.68874717265"/>
    <n v="-109443.79469540885"/>
  </r>
  <r>
    <x v="0"/>
    <x v="3"/>
    <x v="34"/>
    <n v="205288.84137939895"/>
    <n v="-109893.58110040643"/>
  </r>
  <r>
    <x v="0"/>
    <x v="2"/>
    <x v="21"/>
    <n v="-752311.6824295402"/>
    <n v="-293040.73879429384"/>
  </r>
  <r>
    <x v="3"/>
    <x v="2"/>
    <x v="32"/>
    <n v="340603.22433597874"/>
    <n v="128429.34558723758"/>
  </r>
  <r>
    <x v="1"/>
    <x v="45"/>
    <x v="30"/>
    <n v="2672808.4749192842"/>
    <n v="1001090.194633323"/>
  </r>
  <r>
    <x v="3"/>
    <x v="19"/>
    <x v="25"/>
    <n v="1906005.5011983032"/>
    <n v="782760.77145533555"/>
  </r>
  <r>
    <x v="1"/>
    <x v="49"/>
    <x v="7"/>
    <n v="2855392.555150935"/>
    <n v="1143661.7648085393"/>
  </r>
  <r>
    <x v="1"/>
    <x v="45"/>
    <x v="44"/>
    <n v="2826685.8416670542"/>
    <n v="1050385.2955421356"/>
  </r>
  <r>
    <x v="1"/>
    <x v="0"/>
    <x v="30"/>
    <n v="162720.02570441444"/>
    <n v="50224.032601827166"/>
  </r>
  <r>
    <x v="3"/>
    <x v="48"/>
    <x v="29"/>
    <n v="1844128.8516351436"/>
    <n v="741016.98608034407"/>
  </r>
  <r>
    <x v="0"/>
    <x v="54"/>
    <x v="8"/>
    <n v="0"/>
    <n v="0"/>
  </r>
  <r>
    <x v="2"/>
    <x v="54"/>
    <x v="8"/>
    <n v="542117.88575552509"/>
    <n v="216809.75165255016"/>
  </r>
  <r>
    <x v="1"/>
    <x v="12"/>
    <x v="11"/>
    <n v="2855185.6259950949"/>
    <n v="1124386.6300025724"/>
  </r>
  <r>
    <x v="1"/>
    <x v="19"/>
    <x v="6"/>
    <n v="116709.60142546269"/>
    <n v="28158.563604125316"/>
  </r>
  <r>
    <x v="2"/>
    <x v="45"/>
    <x v="44"/>
    <n v="537479.77183700074"/>
    <n v="195884.07913027919"/>
  </r>
  <r>
    <x v="2"/>
    <x v="12"/>
    <x v="24"/>
    <n v="29588.438343644753"/>
    <n v="8616.2931100053247"/>
  </r>
  <r>
    <x v="2"/>
    <x v="2"/>
    <x v="47"/>
    <n v="536312.56583315483"/>
    <n v="200461.02482754597"/>
  </r>
  <r>
    <x v="0"/>
    <x v="42"/>
    <x v="40"/>
    <n v="0"/>
    <n v="0"/>
  </r>
  <r>
    <x v="2"/>
    <x v="34"/>
    <x v="63"/>
    <n v="468736.36602301069"/>
    <n v="239392.05124681481"/>
  </r>
  <r>
    <x v="2"/>
    <x v="6"/>
    <x v="45"/>
    <n v="13231.163472757213"/>
    <n v="4451.4287504836593"/>
  </r>
  <r>
    <x v="2"/>
    <x v="17"/>
    <x v="27"/>
    <n v="480429.15977065015"/>
    <n v="248223.05615598836"/>
  </r>
  <r>
    <x v="0"/>
    <x v="18"/>
    <x v="28"/>
    <n v="1185581.1983047477"/>
    <n v="581983.22773644666"/>
  </r>
  <r>
    <x v="0"/>
    <x v="19"/>
    <x v="7"/>
    <n v="0"/>
    <n v="0"/>
  </r>
  <r>
    <x v="1"/>
    <x v="54"/>
    <x v="24"/>
    <n v="2506.937532727537"/>
    <n v="213.23483360904351"/>
  </r>
  <r>
    <x v="0"/>
    <x v="9"/>
    <x v="10"/>
    <n v="33.598328141243897"/>
    <n v="40.981510262720498"/>
  </r>
  <r>
    <x v="2"/>
    <x v="14"/>
    <x v="8"/>
    <n v="-609.21172517351999"/>
    <n v="-67.357508905542602"/>
  </r>
  <r>
    <x v="3"/>
    <x v="9"/>
    <x v="14"/>
    <n v="45411.288845456467"/>
    <n v="15685.885447170496"/>
  </r>
  <r>
    <x v="0"/>
    <x v="36"/>
    <x v="32"/>
    <n v="33181.757272856586"/>
    <n v="17874.275818052913"/>
  </r>
  <r>
    <x v="0"/>
    <x v="50"/>
    <x v="31"/>
    <n v="587822.36621863546"/>
    <n v="385548.12587227358"/>
  </r>
  <r>
    <x v="0"/>
    <x v="36"/>
    <x v="18"/>
    <n v="551553.97022285382"/>
    <n v="363863.77135356958"/>
  </r>
  <r>
    <x v="1"/>
    <x v="37"/>
    <x v="34"/>
    <n v="1040258.8341948235"/>
    <n v="678254.02946063352"/>
  </r>
  <r>
    <x v="1"/>
    <x v="52"/>
    <x v="21"/>
    <n v="1075111.0025864022"/>
    <n v="697583.23764406645"/>
  </r>
  <r>
    <x v="3"/>
    <x v="37"/>
    <x v="34"/>
    <n v="602464.10059885494"/>
    <n v="392605.18828911567"/>
  </r>
  <r>
    <x v="2"/>
    <x v="20"/>
    <x v="33"/>
    <n v="191530.03538576653"/>
    <n v="127718.01526772337"/>
  </r>
  <r>
    <x v="1"/>
    <x v="37"/>
    <x v="23"/>
    <n v="77358.570901981759"/>
    <n v="41328.162427092138"/>
  </r>
  <r>
    <x v="0"/>
    <x v="47"/>
    <x v="18"/>
    <n v="37308.608399952798"/>
    <n v="20249.952667799098"/>
  </r>
  <r>
    <x v="3"/>
    <x v="37"/>
    <x v="20"/>
    <n v="3454.919022709536"/>
    <n v="1110.8526448904995"/>
  </r>
  <r>
    <x v="0"/>
    <x v="43"/>
    <x v="21"/>
    <n v="4537.6249215601938"/>
    <n v="742.05375847806874"/>
  </r>
  <r>
    <x v="3"/>
    <x v="14"/>
    <x v="8"/>
    <n v="-1206.9560474086591"/>
    <n v="10.781343947110701"/>
  </r>
  <r>
    <x v="1"/>
    <x v="54"/>
    <x v="9"/>
    <n v="262.20479054250728"/>
    <n v="5.8996505977281997"/>
  </r>
  <r>
    <x v="1"/>
    <x v="9"/>
    <x v="8"/>
    <n v="250.4823339316479"/>
    <n v="345.70237592468669"/>
  </r>
  <r>
    <x v="3"/>
    <x v="41"/>
    <x v="38"/>
    <n v="1709128.5485581283"/>
    <n v="661010.25271318667"/>
  </r>
  <r>
    <x v="1"/>
    <x v="2"/>
    <x v="47"/>
    <n v="2786735.33430734"/>
    <n v="1085268.970147144"/>
  </r>
  <r>
    <x v="1"/>
    <x v="32"/>
    <x v="46"/>
    <n v="2700292.2991507491"/>
    <n v="1049651.2444729772"/>
  </r>
  <r>
    <x v="0"/>
    <x v="52"/>
    <x v="18"/>
    <n v="5605.9667907058783"/>
    <n v="1622.5177757628815"/>
  </r>
  <r>
    <x v="3"/>
    <x v="33"/>
    <x v="47"/>
    <n v="104578.62773395366"/>
    <n v="34690.660330055507"/>
  </r>
  <r>
    <x v="0"/>
    <x v="29"/>
    <x v="37"/>
    <n v="0"/>
    <n v="0"/>
  </r>
  <r>
    <x v="3"/>
    <x v="32"/>
    <x v="46"/>
    <n v="1686116.7788640663"/>
    <n v="652356.22136582586"/>
  </r>
  <r>
    <x v="0"/>
    <x v="3"/>
    <x v="3"/>
    <n v="671360.31489050202"/>
    <n v="269301.91026422218"/>
  </r>
  <r>
    <x v="1"/>
    <x v="31"/>
    <x v="40"/>
    <n v="166338.22891837981"/>
    <n v="52082.186580271831"/>
  </r>
  <r>
    <x v="2"/>
    <x v="18"/>
    <x v="50"/>
    <n v="494259.64859657007"/>
    <n v="254951.39528206151"/>
  </r>
  <r>
    <x v="2"/>
    <x v="28"/>
    <x v="46"/>
    <n v="39915.311159738761"/>
    <n v="13038.248208165945"/>
  </r>
  <r>
    <x v="1"/>
    <x v="9"/>
    <x v="52"/>
    <n v="663.94585233290854"/>
    <n v="118.7253222425811"/>
  </r>
  <r>
    <x v="0"/>
    <x v="41"/>
    <x v="47"/>
    <n v="0"/>
    <n v="0"/>
  </r>
  <r>
    <x v="1"/>
    <x v="12"/>
    <x v="9"/>
    <n v="27622.05230796777"/>
    <n v="3090.9543570745877"/>
  </r>
  <r>
    <x v="1"/>
    <x v="17"/>
    <x v="49"/>
    <n v="70508.709377294785"/>
    <n v="24094.404451941606"/>
  </r>
  <r>
    <x v="1"/>
    <x v="17"/>
    <x v="56"/>
    <n v="14831.157982802984"/>
    <n v="1798.0290130222481"/>
  </r>
  <r>
    <x v="3"/>
    <x v="16"/>
    <x v="56"/>
    <n v="42487.712096564479"/>
    <n v="12314.133017197793"/>
  </r>
  <r>
    <x v="0"/>
    <x v="39"/>
    <x v="17"/>
    <n v="5346.8297616665322"/>
    <n v="1036.0229021729253"/>
  </r>
  <r>
    <x v="3"/>
    <x v="21"/>
    <x v="26"/>
    <n v="-17.330957808997798"/>
    <n v="-19.659204757452098"/>
  </r>
  <r>
    <x v="3"/>
    <x v="38"/>
    <x v="30"/>
    <n v="10965.917177467096"/>
    <n v="1212.3225544935872"/>
  </r>
  <r>
    <x v="2"/>
    <x v="44"/>
    <x v="42"/>
    <n v="4036.9741817711529"/>
    <n v="294.1609792521653"/>
  </r>
  <r>
    <x v="3"/>
    <x v="19"/>
    <x v="9"/>
    <n v="-160.72908074036769"/>
    <n v="174.77321510114379"/>
  </r>
  <r>
    <x v="1"/>
    <x v="42"/>
    <x v="39"/>
    <n v="19237.130663143482"/>
    <n v="1606.6252083631568"/>
  </r>
  <r>
    <x v="3"/>
    <x v="52"/>
    <x v="2"/>
    <n v="658442.86169464816"/>
    <n v="424512.47650143184"/>
  </r>
  <r>
    <x v="0"/>
    <x v="43"/>
    <x v="0"/>
    <n v="527802.42378016969"/>
    <n v="351076.06991762575"/>
  </r>
  <r>
    <x v="1"/>
    <x v="41"/>
    <x v="37"/>
    <n v="18656.502498343427"/>
    <n v="1445.6936304302187"/>
  </r>
  <r>
    <x v="2"/>
    <x v="29"/>
    <x v="37"/>
    <n v="37348.09234770172"/>
    <n v="11873.355238924854"/>
  </r>
  <r>
    <x v="3"/>
    <x v="41"/>
    <x v="37"/>
    <n v="9970.8964719500327"/>
    <n v="1264.1977526105818"/>
  </r>
  <r>
    <x v="1"/>
    <x v="18"/>
    <x v="50"/>
    <n v="2330244.3762849201"/>
    <n v="1204680.5629478821"/>
  </r>
  <r>
    <x v="2"/>
    <x v="18"/>
    <x v="56"/>
    <n v="84.223609900414502"/>
    <n v="71.324249839033598"/>
  </r>
  <r>
    <x v="3"/>
    <x v="22"/>
    <x v="61"/>
    <n v="-119.36753850462659"/>
    <n v="-32.518722494111998"/>
  </r>
  <r>
    <x v="3"/>
    <x v="36"/>
    <x v="19"/>
    <n v="82.021304476202502"/>
    <n v="40.556279263686598"/>
  </r>
  <r>
    <x v="3"/>
    <x v="0"/>
    <x v="36"/>
    <n v="-194.25963080204889"/>
    <n v="-35.660738900398201"/>
  </r>
  <r>
    <x v="1"/>
    <x v="0"/>
    <x v="36"/>
    <n v="-988.9683930194501"/>
    <n v="-438.22785052294302"/>
  </r>
  <r>
    <x v="1"/>
    <x v="45"/>
    <x v="5"/>
    <n v="37152.730247243206"/>
    <n v="5334.9629531858127"/>
  </r>
  <r>
    <x v="1"/>
    <x v="23"/>
    <x v="20"/>
    <n v="-9.0602682001246002"/>
    <n v="-1.8217184741465"/>
  </r>
  <r>
    <x v="0"/>
    <x v="10"/>
    <x v="7"/>
    <n v="0"/>
    <n v="0"/>
  </r>
  <r>
    <x v="2"/>
    <x v="25"/>
    <x v="34"/>
    <n v="750.81544311792516"/>
    <n v="106.3260694741352"/>
  </r>
  <r>
    <x v="1"/>
    <x v="24"/>
    <x v="23"/>
    <n v="6679.8366535706764"/>
    <n v="937.18573810467535"/>
  </r>
  <r>
    <x v="0"/>
    <x v="35"/>
    <x v="54"/>
    <n v="12081.739614229717"/>
    <n v="1758.5320618797775"/>
  </r>
  <r>
    <x v="3"/>
    <x v="37"/>
    <x v="26"/>
    <n v="-14.8216013499626"/>
    <n v="-47.4868090338625"/>
  </r>
  <r>
    <x v="0"/>
    <x v="46"/>
    <x v="13"/>
    <n v="-355.86181515137361"/>
    <n v="-255.50346915606161"/>
  </r>
  <r>
    <x v="0"/>
    <x v="5"/>
    <x v="52"/>
    <n v="9.2805183232249"/>
    <n v="4.1252528106783997"/>
  </r>
  <r>
    <x v="2"/>
    <x v="23"/>
    <x v="65"/>
    <n v="-53.058854916247199"/>
    <n v="-5.5213813719187002"/>
  </r>
  <r>
    <x v="1"/>
    <x v="0"/>
    <x v="5"/>
    <n v="-1252.9592113154533"/>
    <n v="-710.82747400980895"/>
  </r>
  <r>
    <x v="0"/>
    <x v="6"/>
    <x v="25"/>
    <n v="-239.65010914913231"/>
    <n v="-8.3130862575070008"/>
  </r>
  <r>
    <x v="0"/>
    <x v="37"/>
    <x v="72"/>
    <n v="-57.510363118626998"/>
    <n v="-5.4319109915104997"/>
  </r>
  <r>
    <x v="0"/>
    <x v="17"/>
    <x v="41"/>
    <n v="111.4835047196149"/>
    <n v="82.116686436553195"/>
  </r>
  <r>
    <x v="0"/>
    <x v="27"/>
    <x v="25"/>
    <n v="246.9534808063037"/>
    <n v="-30.236790268084601"/>
  </r>
  <r>
    <x v="1"/>
    <x v="14"/>
    <x v="29"/>
    <n v="-641.84302815669878"/>
    <n v="49.021018661908798"/>
  </r>
  <r>
    <x v="1"/>
    <x v="4"/>
    <x v="10"/>
    <n v="-216.62898031839839"/>
    <n v="-743.01405823750315"/>
  </r>
  <r>
    <x v="2"/>
    <x v="44"/>
    <x v="50"/>
    <n v="164.9920302521258"/>
    <n v="-20.756288498963102"/>
  </r>
  <r>
    <x v="1"/>
    <x v="44"/>
    <x v="27"/>
    <n v="84.178613306555604"/>
    <n v="38.601212258313502"/>
  </r>
  <r>
    <x v="1"/>
    <x v="32"/>
    <x v="47"/>
    <n v="-69.997245175433804"/>
    <n v="-17.633149972243"/>
  </r>
  <r>
    <x v="1"/>
    <x v="46"/>
    <x v="14"/>
    <n v="-881.60502516400061"/>
    <n v="-475.45308422769182"/>
  </r>
  <r>
    <x v="0"/>
    <x v="40"/>
    <x v="45"/>
    <n v="7862.90825223088"/>
    <n v="785.98674029249389"/>
  </r>
  <r>
    <x v="2"/>
    <x v="16"/>
    <x v="13"/>
    <n v="-43.543813462561403"/>
    <n v="-16.425760958327999"/>
  </r>
  <r>
    <x v="0"/>
    <x v="16"/>
    <x v="13"/>
    <n v="-267.99618640418839"/>
    <n v="19.798466131025499"/>
  </r>
  <r>
    <x v="3"/>
    <x v="5"/>
    <x v="51"/>
    <n v="-160.9662609850491"/>
    <n v="-87.322800748236503"/>
  </r>
  <r>
    <x v="2"/>
    <x v="47"/>
    <x v="32"/>
    <n v="1679.4489058061763"/>
    <n v="356.5378701106572"/>
  </r>
  <r>
    <x v="1"/>
    <x v="38"/>
    <x v="21"/>
    <n v="1.7310397141194001"/>
    <n v="-0.2256867669972"/>
  </r>
  <r>
    <x v="1"/>
    <x v="12"/>
    <x v="36"/>
    <n v="82.389679847977504"/>
    <n v="-0.2015321214178"/>
  </r>
  <r>
    <x v="0"/>
    <x v="36"/>
    <x v="34"/>
    <n v="-50.705288330837902"/>
    <n v="-31.154308423999598"/>
  </r>
  <r>
    <x v="2"/>
    <x v="43"/>
    <x v="21"/>
    <n v="1886.3917580946595"/>
    <n v="344.79165822475818"/>
  </r>
  <r>
    <x v="0"/>
    <x v="25"/>
    <x v="23"/>
    <n v="67.054451505966"/>
    <n v="-44.623645533541101"/>
  </r>
  <r>
    <x v="3"/>
    <x v="10"/>
    <x v="11"/>
    <n v="-882.66673896476709"/>
    <n v="-228.85801714611301"/>
  </r>
  <r>
    <x v="3"/>
    <x v="38"/>
    <x v="5"/>
    <n v="-700.57242028468727"/>
    <n v="-296.10424599038168"/>
  </r>
  <r>
    <x v="1"/>
    <x v="23"/>
    <x v="34"/>
    <n v="13.177018540401299"/>
    <n v="-55.850400301059899"/>
  </r>
  <r>
    <x v="1"/>
    <x v="21"/>
    <x v="43"/>
    <n v="-73.400774854648603"/>
    <n v="-31.2547804066336"/>
  </r>
  <r>
    <x v="3"/>
    <x v="24"/>
    <x v="20"/>
    <n v="-128.995923541134"/>
    <n v="-82.793298227425595"/>
  </r>
  <r>
    <x v="0"/>
    <x v="40"/>
    <x v="16"/>
    <n v="-52.791144403937203"/>
    <n v="47.501426674063602"/>
  </r>
  <r>
    <x v="3"/>
    <x v="7"/>
    <x v="51"/>
    <n v="5824.3588287422481"/>
    <n v="645.26401830303416"/>
  </r>
  <r>
    <x v="3"/>
    <x v="9"/>
    <x v="10"/>
    <n v="-139.9364216468083"/>
    <n v="-39.728335967602597"/>
  </r>
  <r>
    <x v="1"/>
    <x v="33"/>
    <x v="3"/>
    <n v="21761.162529115434"/>
    <n v="1432.7697742138294"/>
  </r>
  <r>
    <x v="0"/>
    <x v="22"/>
    <x v="61"/>
    <n v="-49.609993996468603"/>
    <n v="-24.271093816415299"/>
  </r>
  <r>
    <x v="1"/>
    <x v="23"/>
    <x v="22"/>
    <n v="-21.407249081040401"/>
    <n v="-17.095846038631599"/>
  </r>
  <r>
    <x v="1"/>
    <x v="12"/>
    <x v="5"/>
    <n v="339.48383394158992"/>
    <n v="104.0465987869058"/>
  </r>
  <r>
    <x v="3"/>
    <x v="49"/>
    <x v="9"/>
    <n v="1084.93997571925"/>
    <n v="293.55776796742839"/>
  </r>
  <r>
    <x v="0"/>
    <x v="0"/>
    <x v="44"/>
    <n v="0"/>
    <n v="0"/>
  </r>
  <r>
    <x v="3"/>
    <x v="27"/>
    <x v="29"/>
    <n v="-242.041011951408"/>
    <n v="-107.80062071618531"/>
  </r>
  <r>
    <x v="1"/>
    <x v="38"/>
    <x v="31"/>
    <n v="1.2586596295014001"/>
    <n v="-0.1640995409955"/>
  </r>
  <r>
    <x v="1"/>
    <x v="17"/>
    <x v="41"/>
    <n v="-52.753678019929602"/>
    <n v="-108.3380066562587"/>
  </r>
  <r>
    <x v="1"/>
    <x v="31"/>
    <x v="39"/>
    <n v="1984.1733371262699"/>
    <n v="151.00018269242611"/>
  </r>
  <r>
    <x v="1"/>
    <x v="34"/>
    <x v="25"/>
    <n v="-166.75624641525101"/>
    <n v="-98.660191134967107"/>
  </r>
  <r>
    <x v="3"/>
    <x v="8"/>
    <x v="6"/>
    <n v="-34.272966297448797"/>
    <n v="-52.740041224544903"/>
  </r>
  <r>
    <x v="1"/>
    <x v="27"/>
    <x v="7"/>
    <n v="-60.319074898694403"/>
    <n v="-15.672740412068601"/>
  </r>
  <r>
    <x v="3"/>
    <x v="27"/>
    <x v="11"/>
    <n v="-19.315300502233999"/>
    <n v="-6.1815089572117996"/>
  </r>
  <r>
    <x v="3"/>
    <x v="32"/>
    <x v="37"/>
    <n v="-311.69669413487202"/>
    <n v="-107.8034423261936"/>
  </r>
  <r>
    <x v="1"/>
    <x v="30"/>
    <x v="3"/>
    <n v="1651.4155348053137"/>
    <n v="-4.8108066505467004"/>
  </r>
  <r>
    <x v="2"/>
    <x v="40"/>
    <x v="5"/>
    <n v="-146.96325534093501"/>
    <n v="-9.1642163120797999"/>
  </r>
  <r>
    <x v="1"/>
    <x v="25"/>
    <x v="43"/>
    <n v="53.9028303626812"/>
    <n v="14.615808545043"/>
  </r>
  <r>
    <x v="0"/>
    <x v="37"/>
    <x v="43"/>
    <n v="30.337934448747198"/>
    <n v="20.768390261853099"/>
  </r>
  <r>
    <x v="1"/>
    <x v="54"/>
    <x v="4"/>
    <n v="-298.85207847977279"/>
    <n v="-137.5787932350876"/>
  </r>
  <r>
    <x v="1"/>
    <x v="38"/>
    <x v="40"/>
    <n v="-82.347152224073497"/>
    <n v="-26.471352083760401"/>
  </r>
  <r>
    <x v="3"/>
    <x v="42"/>
    <x v="47"/>
    <n v="-158.55566413552111"/>
    <n v="-45.6665310986007"/>
  </r>
  <r>
    <x v="1"/>
    <x v="49"/>
    <x v="44"/>
    <n v="-310.6719072519416"/>
    <n v="-142.81207373779139"/>
  </r>
  <r>
    <x v="1"/>
    <x v="38"/>
    <x v="5"/>
    <n v="-423.5033434651404"/>
    <n v="-144.8829131228506"/>
  </r>
  <r>
    <x v="3"/>
    <x v="51"/>
    <x v="50"/>
    <n v="27243.119333953298"/>
    <n v="7708.5799494900803"/>
  </r>
  <r>
    <x v="3"/>
    <x v="14"/>
    <x v="11"/>
    <n v="-387.5973325382592"/>
    <n v="-4.1411469794159999"/>
  </r>
  <r>
    <x v="0"/>
    <x v="16"/>
    <x v="15"/>
    <n v="-271.60292196137323"/>
    <n v="-18.617375444877901"/>
  </r>
  <r>
    <x v="0"/>
    <x v="15"/>
    <x v="45"/>
    <n v="213.52069436548629"/>
    <n v="141.01271451110549"/>
  </r>
  <r>
    <x v="2"/>
    <x v="45"/>
    <x v="37"/>
    <n v="-28.092001594750201"/>
    <n v="-21.1445766363261"/>
  </r>
  <r>
    <x v="1"/>
    <x v="44"/>
    <x v="63"/>
    <n v="41.874177761123697"/>
    <n v="12.261365767093"/>
  </r>
  <r>
    <x v="3"/>
    <x v="39"/>
    <x v="55"/>
    <n v="32.421717577849002"/>
    <n v="17.245113121085801"/>
  </r>
  <r>
    <x v="1"/>
    <x v="36"/>
    <x v="57"/>
    <n v="83.139694399218499"/>
    <n v="37.691781701838799"/>
  </r>
  <r>
    <x v="2"/>
    <x v="32"/>
    <x v="37"/>
    <n v="-61.424248134412501"/>
    <n v="7.2773900524419002"/>
  </r>
  <r>
    <x v="3"/>
    <x v="53"/>
    <x v="50"/>
    <n v="7579.6712134263025"/>
    <n v="949.92072371197582"/>
  </r>
  <r>
    <x v="3"/>
    <x v="4"/>
    <x v="29"/>
    <n v="-341.71828016544549"/>
    <n v="-176.49764288851989"/>
  </r>
  <r>
    <x v="3"/>
    <x v="16"/>
    <x v="41"/>
    <n v="-148.09678107516419"/>
    <n v="-35.809319621606001"/>
  </r>
  <r>
    <x v="2"/>
    <x v="11"/>
    <x v="19"/>
    <n v="-51.772267034698302"/>
    <n v="-20.947991903198101"/>
  </r>
  <r>
    <x v="0"/>
    <x v="12"/>
    <x v="5"/>
    <n v="0"/>
    <n v="0"/>
  </r>
  <r>
    <x v="2"/>
    <x v="11"/>
    <x v="17"/>
    <n v="-51.772267034698302"/>
    <n v="-20.947991903198101"/>
  </r>
  <r>
    <x v="3"/>
    <x v="47"/>
    <x v="31"/>
    <n v="39.636664052542002"/>
    <n v="-3.5386620318558002"/>
  </r>
  <r>
    <x v="0"/>
    <x v="36"/>
    <x v="22"/>
    <n v="-31.158412143826801"/>
    <n v="-17.4293148258107"/>
  </r>
  <r>
    <x v="1"/>
    <x v="13"/>
    <x v="37"/>
    <n v="111.7525185475984"/>
    <n v="20.203096466779801"/>
  </r>
  <r>
    <x v="3"/>
    <x v="35"/>
    <x v="49"/>
    <n v="352.02180770767302"/>
    <n v="123.5553016114702"/>
  </r>
  <r>
    <x v="1"/>
    <x v="50"/>
    <x v="23"/>
    <n v="17.262294105182601"/>
    <n v="11.4495696586165"/>
  </r>
  <r>
    <x v="0"/>
    <x v="47"/>
    <x v="33"/>
    <n v="204.8315231491309"/>
    <n v="54.813183490832998"/>
  </r>
  <r>
    <x v="0"/>
    <x v="30"/>
    <x v="3"/>
    <n v="0"/>
    <n v="0"/>
  </r>
  <r>
    <x v="1"/>
    <x v="14"/>
    <x v="30"/>
    <n v="1.1260641848969"/>
    <n v="6.8674943009565004"/>
  </r>
  <r>
    <x v="1"/>
    <x v="16"/>
    <x v="53"/>
    <n v="-120.35953879736429"/>
    <n v="-32.458040533322702"/>
  </r>
  <r>
    <x v="1"/>
    <x v="45"/>
    <x v="46"/>
    <n v="295.786639876045"/>
    <n v="61.606015333140398"/>
  </r>
  <r>
    <x v="0"/>
    <x v="52"/>
    <x v="17"/>
    <n v="-6.4560193105563002"/>
    <n v="-3.8567264344879"/>
  </r>
  <r>
    <x v="1"/>
    <x v="45"/>
    <x v="37"/>
    <n v="191.71882815946881"/>
    <n v="48.269008441481901"/>
  </r>
  <r>
    <x v="1"/>
    <x v="4"/>
    <x v="1"/>
    <n v="0"/>
    <n v="0"/>
  </r>
  <r>
    <x v="3"/>
    <x v="19"/>
    <x v="36"/>
    <n v="-109.0534962848016"/>
    <n v="-31.432690424586099"/>
  </r>
  <r>
    <x v="2"/>
    <x v="14"/>
    <x v="9"/>
    <n v="-22.250518512757001"/>
    <n v="1.2050655274538999"/>
  </r>
  <r>
    <x v="1"/>
    <x v="49"/>
    <x v="38"/>
    <n v="-129.041894639226"/>
    <n v="-28.083778213286202"/>
  </r>
  <r>
    <x v="3"/>
    <x v="49"/>
    <x v="44"/>
    <n v="425.74924367287548"/>
    <n v="135.40518151704609"/>
  </r>
  <r>
    <x v="3"/>
    <x v="48"/>
    <x v="4"/>
    <n v="-84.593411355333899"/>
    <n v="-33.262842824661597"/>
  </r>
  <r>
    <x v="3"/>
    <x v="8"/>
    <x v="29"/>
    <n v="32.311374037345303"/>
    <n v="-2.5284209678045002"/>
  </r>
  <r>
    <x v="0"/>
    <x v="36"/>
    <x v="43"/>
    <n v="-31.158412143826801"/>
    <n v="-17.4293148258107"/>
  </r>
  <r>
    <x v="3"/>
    <x v="40"/>
    <x v="14"/>
    <n v="-227.3533236989818"/>
    <n v="-4.2316866287109001"/>
  </r>
  <r>
    <x v="1"/>
    <x v="46"/>
    <x v="15"/>
    <n v="-612.45739221513065"/>
    <n v="-339.11134684872178"/>
  </r>
  <r>
    <x v="2"/>
    <x v="24"/>
    <x v="61"/>
    <n v="-2.0075629708984"/>
    <n v="-0.1443131043318"/>
  </r>
  <r>
    <x v="3"/>
    <x v="45"/>
    <x v="39"/>
    <n v="46.5382032277927"/>
    <n v="2.8706562148521999"/>
  </r>
  <r>
    <x v="3"/>
    <x v="23"/>
    <x v="34"/>
    <n v="-66.198064652152297"/>
    <n v="-72.330857350811897"/>
  </r>
  <r>
    <x v="1"/>
    <x v="27"/>
    <x v="36"/>
    <n v="-57.097299247063297"/>
    <n v="-24.4534325012484"/>
  </r>
  <r>
    <x v="0"/>
    <x v="7"/>
    <x v="52"/>
    <n v="477.25085348138259"/>
    <n v="-96.630451585279701"/>
  </r>
  <r>
    <x v="0"/>
    <x v="36"/>
    <x v="23"/>
    <n v="-46.0945587949535"/>
    <n v="-30.281405756279199"/>
  </r>
  <r>
    <x v="3"/>
    <x v="26"/>
    <x v="51"/>
    <n v="-359.9216978284332"/>
    <n v="-229.860910288611"/>
  </r>
  <r>
    <x v="0"/>
    <x v="0"/>
    <x v="36"/>
    <n v="0"/>
    <n v="0"/>
  </r>
  <r>
    <x v="3"/>
    <x v="5"/>
    <x v="14"/>
    <n v="-125.5194982620132"/>
    <n v="-48.013513135691703"/>
  </r>
  <r>
    <x v="1"/>
    <x v="23"/>
    <x v="23"/>
    <n v="-27.785910409422598"/>
    <n v="-16.939297048356799"/>
  </r>
  <r>
    <x v="0"/>
    <x v="35"/>
    <x v="28"/>
    <n v="84.807613203361299"/>
    <n v="12.305336333532599"/>
  </r>
  <r>
    <x v="3"/>
    <x v="10"/>
    <x v="30"/>
    <n v="-1242.4677421942415"/>
    <n v="-445.38956324178668"/>
  </r>
  <r>
    <x v="0"/>
    <x v="23"/>
    <x v="20"/>
    <n v="-74.707387154842493"/>
    <n v="-101.01542264807109"/>
  </r>
  <r>
    <x v="1"/>
    <x v="54"/>
    <x v="36"/>
    <n v="-821.35989340199183"/>
    <n v="-364.03855013372657"/>
  </r>
  <r>
    <x v="3"/>
    <x v="17"/>
    <x v="41"/>
    <n v="-59.866350442854703"/>
    <n v="-33.108401319872598"/>
  </r>
  <r>
    <x v="2"/>
    <x v="20"/>
    <x v="19"/>
    <n v="17.2392213071881"/>
    <n v="1.5410856282717"/>
  </r>
  <r>
    <x v="0"/>
    <x v="16"/>
    <x v="45"/>
    <n v="-271.60292196137323"/>
    <n v="-18.617375444877901"/>
  </r>
  <r>
    <x v="2"/>
    <x v="9"/>
    <x v="25"/>
    <n v="87.685056026694298"/>
    <n v="97.4519643574138"/>
  </r>
  <r>
    <x v="0"/>
    <x v="6"/>
    <x v="9"/>
    <n v="-132.25563823201301"/>
    <n v="-7.8734863559520001"/>
  </r>
  <r>
    <x v="1"/>
    <x v="4"/>
    <x v="59"/>
    <n v="0"/>
    <n v="0"/>
  </r>
  <r>
    <x v="2"/>
    <x v="55"/>
    <x v="42"/>
    <n v="316.64253164249033"/>
    <n v="56.355537887805902"/>
  </r>
  <r>
    <x v="3"/>
    <x v="55"/>
    <x v="27"/>
    <n v="53.296097938400003"/>
    <n v="19.5118418422574"/>
  </r>
  <r>
    <x v="3"/>
    <x v="26"/>
    <x v="45"/>
    <n v="-259.94337661762893"/>
    <n v="-165.7534364467715"/>
  </r>
  <r>
    <x v="2"/>
    <x v="23"/>
    <x v="20"/>
    <n v="22.242520707336901"/>
    <n v="14.3834747530898"/>
  </r>
  <r>
    <x v="0"/>
    <x v="46"/>
    <x v="14"/>
    <n v="-259.20542714096109"/>
    <n v="-136.0738149883789"/>
  </r>
  <r>
    <x v="3"/>
    <x v="40"/>
    <x v="15"/>
    <n v="-228.43416639574821"/>
    <n v="-63.6299220608038"/>
  </r>
  <r>
    <x v="0"/>
    <x v="46"/>
    <x v="51"/>
    <n v="32.2859439219501"/>
    <n v="-1.932187930327"/>
  </r>
  <r>
    <x v="2"/>
    <x v="28"/>
    <x v="37"/>
    <n v="31.784270696641101"/>
    <n v="-4.4512988403713001"/>
  </r>
  <r>
    <x v="2"/>
    <x v="9"/>
    <x v="10"/>
    <n v="101.164748555342"/>
    <n v="89.002724605598303"/>
  </r>
  <r>
    <x v="1"/>
    <x v="6"/>
    <x v="51"/>
    <n v="201.69662693144181"/>
    <n v="124.33336051539909"/>
  </r>
  <r>
    <x v="3"/>
    <x v="52"/>
    <x v="43"/>
    <n v="-32.421717577849002"/>
    <n v="-17.245113121085801"/>
  </r>
  <r>
    <x v="0"/>
    <x v="40"/>
    <x v="25"/>
    <n v="-111.7658739136553"/>
    <n v="-0.43509417059260003"/>
  </r>
  <r>
    <x v="1"/>
    <x v="47"/>
    <x v="23"/>
    <n v="11.086578194142801"/>
    <n v="-2.2129123599118001"/>
  </r>
  <r>
    <x v="1"/>
    <x v="11"/>
    <x v="4"/>
    <n v="-16.577597655296699"/>
    <n v="-37.471811789936702"/>
  </r>
  <r>
    <x v="0"/>
    <x v="31"/>
    <x v="47"/>
    <n v="0"/>
    <n v="0"/>
  </r>
  <r>
    <x v="3"/>
    <x v="26"/>
    <x v="14"/>
    <n v="-359.9216978284332"/>
    <n v="-229.860910288611"/>
  </r>
  <r>
    <x v="0"/>
    <x v="51"/>
    <x v="49"/>
    <n v="179.51429103619401"/>
    <n v="139.05900454146399"/>
  </r>
  <r>
    <x v="3"/>
    <x v="32"/>
    <x v="47"/>
    <n v="-275.492546766011"/>
    <n v="-126.08690527566969"/>
  </r>
  <r>
    <x v="0"/>
    <x v="12"/>
    <x v="31"/>
    <n v="-123.674313575274"/>
    <n v="-5.9087498849686"/>
  </r>
  <r>
    <x v="0"/>
    <x v="34"/>
    <x v="15"/>
    <n v="-2.3399985533757"/>
    <n v="6.6586882318573997"/>
  </r>
  <r>
    <x v="3"/>
    <x v="34"/>
    <x v="53"/>
    <n v="701.05811381211936"/>
    <n v="262.24235282667968"/>
  </r>
  <r>
    <x v="1"/>
    <x v="45"/>
    <x v="4"/>
    <n v="89.333291041713494"/>
    <n v="35.468829621576901"/>
  </r>
  <r>
    <x v="3"/>
    <x v="39"/>
    <x v="61"/>
    <n v="32.421717577849002"/>
    <n v="17.245113121085801"/>
  </r>
  <r>
    <x v="3"/>
    <x v="54"/>
    <x v="5"/>
    <n v="129.1448506200235"/>
    <n v="10.988146597414"/>
  </r>
  <r>
    <x v="3"/>
    <x v="40"/>
    <x v="52"/>
    <n v="66.710649477194593"/>
    <n v="55.907056338811202"/>
  </r>
  <r>
    <x v="2"/>
    <x v="34"/>
    <x v="15"/>
    <n v="123.7213944985553"/>
    <n v="78.9781650391309"/>
  </r>
  <r>
    <x v="2"/>
    <x v="26"/>
    <x v="15"/>
    <n v="-135.36576671219831"/>
    <n v="-2.8807659455398"/>
  </r>
  <r>
    <x v="0"/>
    <x v="31"/>
    <x v="39"/>
    <n v="0"/>
    <n v="0"/>
  </r>
  <r>
    <x v="3"/>
    <x v="28"/>
    <x v="1"/>
    <n v="-44.6334190475797"/>
    <n v="-43.958622656024303"/>
  </r>
  <r>
    <x v="1"/>
    <x v="21"/>
    <x v="78"/>
    <n v="-28.1121135410833"/>
    <n v="-14.845511983644901"/>
  </r>
  <r>
    <x v="1"/>
    <x v="53"/>
    <x v="35"/>
    <n v="61.380537273608198"/>
    <n v="26.048309103604801"/>
  </r>
  <r>
    <x v="1"/>
    <x v="53"/>
    <x v="63"/>
    <n v="16.223067089837102"/>
    <n v="-6.3778928070836001"/>
  </r>
  <r>
    <x v="0"/>
    <x v="53"/>
    <x v="63"/>
    <n v="-25.674457580336099"/>
    <n v="-11.537270411363"/>
  </r>
  <r>
    <x v="1"/>
    <x v="52"/>
    <x v="85"/>
    <n v="0"/>
    <n v="0"/>
  </r>
  <r>
    <x v="1"/>
    <x v="13"/>
    <x v="39"/>
    <n v="69.997245175433804"/>
    <n v="17.633149972243"/>
  </r>
  <r>
    <x v="1"/>
    <x v="36"/>
    <x v="34"/>
    <n v="148.55416583792709"/>
    <n v="31.954899387251398"/>
  </r>
  <r>
    <x v="1"/>
    <x v="7"/>
    <x v="36"/>
    <n v="-16.113358719585499"/>
    <n v="-3.8581977743164999"/>
  </r>
  <r>
    <x v="3"/>
    <x v="20"/>
    <x v="34"/>
    <n v="26.202286317132302"/>
    <n v="13.696309672732999"/>
  </r>
  <r>
    <x v="1"/>
    <x v="39"/>
    <x v="26"/>
    <n v="-82.714640883713002"/>
    <n v="4.8286855360369003"/>
  </r>
  <r>
    <x v="1"/>
    <x v="6"/>
    <x v="11"/>
    <n v="-127.90061771085701"/>
    <n v="-7.5390082139399999"/>
  </r>
  <r>
    <x v="1"/>
    <x v="33"/>
    <x v="19"/>
    <n v="-3.4727417792266002"/>
    <n v="-3.8375640641562998"/>
  </r>
  <r>
    <x v="1"/>
    <x v="38"/>
    <x v="57"/>
    <n v="1.2586596295014001"/>
    <n v="-0.1640995409955"/>
  </r>
  <r>
    <x v="3"/>
    <x v="39"/>
    <x v="20"/>
    <n v="109.035531776017"/>
    <n v="9.2741225921795003"/>
  </r>
  <r>
    <x v="3"/>
    <x v="20"/>
    <x v="78"/>
    <n v="-99.539603683380903"/>
    <n v="-23.890554072835702"/>
  </r>
  <r>
    <x v="2"/>
    <x v="5"/>
    <x v="45"/>
    <n v="-157.0198152951956"/>
    <n v="-78.079899404779397"/>
  </r>
  <r>
    <x v="2"/>
    <x v="6"/>
    <x v="25"/>
    <n v="-48.948799761756398"/>
    <n v="35.710913103295702"/>
  </r>
  <r>
    <x v="1"/>
    <x v="10"/>
    <x v="5"/>
    <n v="0"/>
    <n v="0"/>
  </r>
  <r>
    <x v="3"/>
    <x v="41"/>
    <x v="66"/>
    <n v="-31.863260281498601"/>
    <n v="-22.478473123728101"/>
  </r>
  <r>
    <x v="3"/>
    <x v="20"/>
    <x v="68"/>
    <n v="0"/>
    <n v="0"/>
  </r>
  <r>
    <x v="1"/>
    <x v="20"/>
    <x v="55"/>
    <n v="-144.50481422424031"/>
    <n v="-26.287011102045302"/>
  </r>
  <r>
    <x v="3"/>
    <x v="23"/>
    <x v="92"/>
    <n v="-88.497306310720205"/>
    <n v="0"/>
  </r>
  <r>
    <x v="3"/>
    <x v="54"/>
    <x v="1"/>
    <n v="-11.6192059908263"/>
    <n v="-12.8623270507142"/>
  </r>
  <r>
    <x v="3"/>
    <x v="22"/>
    <x v="78"/>
    <n v="-144.1307726458011"/>
    <n v="-49.225158783925202"/>
  </r>
  <r>
    <x v="0"/>
    <x v="45"/>
    <x v="1"/>
    <n v="0"/>
    <n v="0"/>
  </r>
  <r>
    <x v="3"/>
    <x v="36"/>
    <x v="34"/>
    <n v="82.021304476202502"/>
    <n v="40.556279263686598"/>
  </r>
  <r>
    <x v="3"/>
    <x v="52"/>
    <x v="61"/>
    <n v="0"/>
    <n v="0"/>
  </r>
  <r>
    <x v="1"/>
    <x v="37"/>
    <x v="64"/>
    <n v="-28.1121135410833"/>
    <n v="-14.845511983644901"/>
  </r>
  <r>
    <x v="2"/>
    <x v="23"/>
    <x v="75"/>
    <n v="-65.8754910712548"/>
    <n v="-5.6809940247912003"/>
  </r>
  <r>
    <x v="3"/>
    <x v="16"/>
    <x v="13"/>
    <n v="-89.524446410505803"/>
    <n v="-37.1215460370438"/>
  </r>
  <r>
    <x v="1"/>
    <x v="27"/>
    <x v="47"/>
    <n v="-155.935394411332"/>
    <n v="-7.4977559355743999"/>
  </r>
  <r>
    <x v="1"/>
    <x v="29"/>
    <x v="32"/>
    <n v="74.773321086524305"/>
    <n v="22.9109674574709"/>
  </r>
  <r>
    <x v="2"/>
    <x v="9"/>
    <x v="8"/>
    <n v="21.663209759943602"/>
    <n v="58.490936772330699"/>
  </r>
  <r>
    <x v="0"/>
    <x v="52"/>
    <x v="20"/>
    <n v="18.685549826201999"/>
    <n v="1.5161133417884001"/>
  </r>
  <r>
    <x v="0"/>
    <x v="16"/>
    <x v="20"/>
    <n v="-16.806333951413801"/>
    <n v="-11.3157792053631"/>
  </r>
  <r>
    <x v="2"/>
    <x v="51"/>
    <x v="35"/>
    <n v="17.264231183298602"/>
    <n v="28.810466647839299"/>
  </r>
  <r>
    <x v="3"/>
    <x v="35"/>
    <x v="51"/>
    <n v="-21.412139691676"/>
    <n v="-2.6852731108419001"/>
  </r>
  <r>
    <x v="2"/>
    <x v="35"/>
    <x v="63"/>
    <n v="-14.7995867328726"/>
    <n v="-7.4122369889239001"/>
  </r>
  <r>
    <x v="2"/>
    <x v="56"/>
    <x v="10"/>
    <n v="-0.1347775672083"/>
    <n v="-0.43658692349349998"/>
  </r>
  <r>
    <x v="2"/>
    <x v="56"/>
    <x v="6"/>
    <n v="-0.1347775672083"/>
    <n v="-0.43658692349349998"/>
  </r>
  <r>
    <x v="2"/>
    <x v="56"/>
    <x v="25"/>
    <n v="-0.1347775672083"/>
    <n v="-0.43658692349349998"/>
  </r>
  <r>
    <x v="2"/>
    <x v="56"/>
    <x v="5"/>
    <n v="24.036977186346999"/>
    <n v="1.4918619593264"/>
  </r>
  <r>
    <x v="2"/>
    <x v="56"/>
    <x v="44"/>
    <n v="24.036977186346999"/>
    <n v="1.4918619593264"/>
  </r>
  <r>
    <x v="1"/>
    <x v="52"/>
    <x v="58"/>
    <n v="0"/>
    <n v="0"/>
  </r>
  <r>
    <x v="1"/>
    <x v="22"/>
    <x v="73"/>
    <n v="-7.1338887677278997"/>
    <n v="-3.4532691983397998"/>
  </r>
  <r>
    <x v="0"/>
    <x v="28"/>
    <x v="40"/>
    <n v="0"/>
    <n v="0"/>
  </r>
  <r>
    <x v="1"/>
    <x v="20"/>
    <x v="73"/>
    <n v="-58.196350341578501"/>
    <n v="-5.7207495592001996"/>
  </r>
  <r>
    <x v="1"/>
    <x v="13"/>
    <x v="1"/>
    <n v="69.997245175433804"/>
    <n v="17.633149972243"/>
  </r>
  <r>
    <x v="0"/>
    <x v="5"/>
    <x v="10"/>
    <n v="-26.825191646805301"/>
    <n v="-13.9256284406607"/>
  </r>
  <r>
    <x v="1"/>
    <x v="19"/>
    <x v="46"/>
    <n v="-23.649294983960701"/>
    <n v="-5.1538268499323996"/>
  </r>
  <r>
    <x v="3"/>
    <x v="38"/>
    <x v="38"/>
    <n v="-137.3098999457917"/>
    <n v="-44.776596210953002"/>
  </r>
  <r>
    <x v="0"/>
    <x v="40"/>
    <x v="6"/>
    <n v="-40.779795696131103"/>
    <n v="-18.9859299060215"/>
  </r>
  <r>
    <x v="0"/>
    <x v="13"/>
    <x v="39"/>
    <n v="0"/>
    <n v="0"/>
  </r>
  <r>
    <x v="2"/>
    <x v="38"/>
    <x v="38"/>
    <n v="-3.9886005060723999"/>
    <n v="3.1930426614137999"/>
  </r>
  <r>
    <x v="1"/>
    <x v="33"/>
    <x v="32"/>
    <n v="-4.7760759110904996"/>
    <n v="-5.2778174852279003"/>
  </r>
  <r>
    <x v="3"/>
    <x v="26"/>
    <x v="46"/>
    <n v="-285.77402780823098"/>
    <n v="-179.00430861125349"/>
  </r>
  <r>
    <x v="2"/>
    <x v="53"/>
    <x v="25"/>
    <n v="-4.0509459120467"/>
    <n v="-5.1802251846583998"/>
  </r>
  <r>
    <x v="0"/>
    <x v="7"/>
    <x v="30"/>
    <n v="-9.5927350047412006"/>
    <n v="-1.9659134609625999"/>
  </r>
  <r>
    <x v="1"/>
    <x v="54"/>
    <x v="78"/>
    <n v="-28.1121135410833"/>
    <n v="-14.845511983644901"/>
  </r>
  <r>
    <x v="2"/>
    <x v="17"/>
    <x v="12"/>
    <n v="-19.791703936158601"/>
    <n v="-11.474115017235301"/>
  </r>
  <r>
    <x v="3"/>
    <x v="48"/>
    <x v="18"/>
    <n v="10.003211323837499"/>
    <n v="11.8747824392276"/>
  </r>
  <r>
    <x v="2"/>
    <x v="11"/>
    <x v="2"/>
    <n v="-71.202609686124404"/>
    <n v="-28.809858571421099"/>
  </r>
  <r>
    <x v="2"/>
    <x v="49"/>
    <x v="46"/>
    <n v="-132.9290952171954"/>
    <n v="-40.690527553283097"/>
  </r>
  <r>
    <x v="1"/>
    <x v="52"/>
    <x v="72"/>
    <n v="0"/>
    <n v="0"/>
  </r>
  <r>
    <x v="2"/>
    <x v="21"/>
    <x v="43"/>
    <n v="-3.3878933136559999"/>
    <n v="5.5329031123700002E-2"/>
  </r>
  <r>
    <x v="3"/>
    <x v="20"/>
    <x v="79"/>
    <n v="0"/>
    <n v="0"/>
  </r>
  <r>
    <x v="1"/>
    <x v="20"/>
    <x v="70"/>
    <n v="-58.196350341578501"/>
    <n v="-5.7207495592001996"/>
  </r>
  <r>
    <x v="0"/>
    <x v="20"/>
    <x v="73"/>
    <n v="-57.510363118626998"/>
    <n v="-5.4319109915104997"/>
  </r>
  <r>
    <x v="3"/>
    <x v="39"/>
    <x v="65"/>
    <n v="32.421717577849002"/>
    <n v="17.245113121085801"/>
  </r>
  <r>
    <x v="2"/>
    <x v="45"/>
    <x v="1"/>
    <n v="39.171390145304997"/>
    <n v="2.4863539172829001"/>
  </r>
  <r>
    <x v="2"/>
    <x v="5"/>
    <x v="16"/>
    <n v="-44.112542845292602"/>
    <n v="-18.895607475264502"/>
  </r>
  <r>
    <x v="0"/>
    <x v="16"/>
    <x v="55"/>
    <n v="-11.8645019335026"/>
    <n v="-9.7319327897223999"/>
  </r>
  <r>
    <x v="3"/>
    <x v="54"/>
    <x v="78"/>
    <n v="-2.0437024879418999"/>
    <n v="-3.6329145371439"/>
  </r>
  <r>
    <x v="1"/>
    <x v="52"/>
    <x v="64"/>
    <n v="0"/>
    <n v="0"/>
  </r>
  <r>
    <x v="0"/>
    <x v="16"/>
    <x v="59"/>
    <n v="-11.8645019335026"/>
    <n v="-9.7319327897223999"/>
  </r>
  <r>
    <x v="1"/>
    <x v="23"/>
    <x v="78"/>
    <n v="-7.1338887677278997"/>
    <n v="-3.4532691983397998"/>
  </r>
  <r>
    <x v="0"/>
    <x v="41"/>
    <x v="68"/>
    <n v="-73.898357570613399"/>
    <n v="-5.3391058679933998"/>
  </r>
  <r>
    <x v="0"/>
    <x v="16"/>
    <x v="31"/>
    <n v="-16.806333951413801"/>
    <n v="-11.3157792053631"/>
  </r>
  <r>
    <x v="2"/>
    <x v="40"/>
    <x v="44"/>
    <n v="-146.96325534093501"/>
    <n v="-9.1642163120797999"/>
  </r>
  <r>
    <x v="0"/>
    <x v="7"/>
    <x v="4"/>
    <n v="-4.1376057094623997"/>
    <n v="-4.8883935491230996"/>
  </r>
  <r>
    <x v="2"/>
    <x v="33"/>
    <x v="20"/>
    <n v="-121.348043653476"/>
    <n v="-6.1621648055321998"/>
  </r>
  <r>
    <x v="3"/>
    <x v="51"/>
    <x v="49"/>
    <n v="58.182033218605298"/>
    <n v="24.7038602028939"/>
  </r>
  <r>
    <x v="1"/>
    <x v="47"/>
    <x v="20"/>
    <n v="37.816864475976999"/>
    <n v="3.1934634957344001"/>
  </r>
  <r>
    <x v="1"/>
    <x v="22"/>
    <x v="55"/>
    <n v="-12.621639402649899"/>
    <n v="-16.759376307428901"/>
  </r>
  <r>
    <x v="2"/>
    <x v="27"/>
    <x v="7"/>
    <n v="14.865067960698999"/>
    <n v="24.974098294274398"/>
  </r>
  <r>
    <x v="3"/>
    <x v="54"/>
    <x v="59"/>
    <n v="-3.9775486578648001"/>
    <n v="-7.2483110687275998"/>
  </r>
  <r>
    <x v="0"/>
    <x v="33"/>
    <x v="21"/>
    <n v="0"/>
    <n v="0"/>
  </r>
  <r>
    <x v="3"/>
    <x v="8"/>
    <x v="9"/>
    <n v="59.5922061058425"/>
    <n v="33.148110145406598"/>
  </r>
  <r>
    <x v="3"/>
    <x v="7"/>
    <x v="7"/>
    <n v="-28.434310040658499"/>
    <n v="-18.660778285046199"/>
  </r>
  <r>
    <x v="2"/>
    <x v="44"/>
    <x v="49"/>
    <n v="-43.543813462561403"/>
    <n v="-16.425760958327999"/>
  </r>
  <r>
    <x v="1"/>
    <x v="4"/>
    <x v="32"/>
    <n v="0"/>
    <n v="0"/>
  </r>
  <r>
    <x v="0"/>
    <x v="25"/>
    <x v="55"/>
    <n v="-7.0497983305116003"/>
    <n v="-3.2789148906091001"/>
  </r>
  <r>
    <x v="2"/>
    <x v="40"/>
    <x v="7"/>
    <n v="-135.12850405095099"/>
    <n v="-9.3484258458854992"/>
  </r>
  <r>
    <x v="3"/>
    <x v="25"/>
    <x v="43"/>
    <n v="-1.9338461699228999"/>
    <n v="-3.6153965315836998"/>
  </r>
  <r>
    <x v="3"/>
    <x v="48"/>
    <x v="22"/>
    <n v="3.8705329800818"/>
    <n v="4.2865978548900996"/>
  </r>
  <r>
    <x v="0"/>
    <x v="20"/>
    <x v="77"/>
    <n v="-30.686861852066698"/>
    <n v="-14.5428856423888"/>
  </r>
  <r>
    <x v="0"/>
    <x v="12"/>
    <x v="39"/>
    <n v="0"/>
    <n v="0"/>
  </r>
  <r>
    <x v="0"/>
    <x v="16"/>
    <x v="1"/>
    <n v="0"/>
    <n v="0"/>
  </r>
  <r>
    <x v="2"/>
    <x v="56"/>
    <x v="35"/>
    <n v="56.537217772049601"/>
    <n v="40.1205934719613"/>
  </r>
  <r>
    <x v="1"/>
    <x v="56"/>
    <x v="12"/>
    <n v="-3.4511778049822999"/>
    <n v="-37.111373194914698"/>
  </r>
  <r>
    <x v="3"/>
    <x v="56"/>
    <x v="16"/>
    <n v="-4.855816040044"/>
    <n v="-5.3872589995792"/>
  </r>
  <r>
    <x v="1"/>
    <x v="31"/>
    <x v="2"/>
    <n v="-23.649294983960701"/>
    <n v="-5.1538268499323996"/>
  </r>
  <r>
    <x v="3"/>
    <x v="40"/>
    <x v="25"/>
    <n v="18.598917129953001"/>
    <n v="28.8584278749954"/>
  </r>
  <r>
    <x v="0"/>
    <x v="37"/>
    <x v="79"/>
    <n v="-70.190934525087698"/>
    <n v="-5.5692740235385001"/>
  </r>
  <r>
    <x v="2"/>
    <x v="40"/>
    <x v="6"/>
    <n v="-135.12850405095099"/>
    <n v="-9.3484258458854992"/>
  </r>
  <r>
    <x v="2"/>
    <x v="7"/>
    <x v="30"/>
    <n v="-54.876658258112798"/>
    <n v="-24.885952364901801"/>
  </r>
  <r>
    <x v="3"/>
    <x v="39"/>
    <x v="70"/>
    <n v="32.421717577849002"/>
    <n v="17.245113121085801"/>
  </r>
  <r>
    <x v="3"/>
    <x v="33"/>
    <x v="18"/>
    <n v="-83.338360204855604"/>
    <n v="-25.591782264680599"/>
  </r>
  <r>
    <x v="1"/>
    <x v="44"/>
    <x v="25"/>
    <n v="-126.429716667222"/>
    <n v="-7.0467530455173"/>
  </r>
  <r>
    <x v="1"/>
    <x v="35"/>
    <x v="12"/>
    <n v="-43.827207280184702"/>
    <n v="-22.8768967783646"/>
  </r>
  <r>
    <x v="0"/>
    <x v="35"/>
    <x v="63"/>
    <n v="-18.4015340947564"/>
    <n v="-12.497646023659801"/>
  </r>
  <r>
    <x v="1"/>
    <x v="53"/>
    <x v="13"/>
    <n v="-37.096784174558003"/>
    <n v="-12.726393787212301"/>
  </r>
  <r>
    <x v="0"/>
    <x v="53"/>
    <x v="45"/>
    <n v="-40.779795696131103"/>
    <n v="-18.9859299060215"/>
  </r>
  <r>
    <x v="0"/>
    <x v="53"/>
    <x v="13"/>
    <n v="-42.519931263725702"/>
    <n v="-14.7343648266247"/>
  </r>
  <r>
    <x v="3"/>
    <x v="8"/>
    <x v="11"/>
    <n v="59.5922061058425"/>
    <n v="33.148110145406598"/>
  </r>
  <r>
    <x v="1"/>
    <x v="52"/>
    <x v="69"/>
    <n v="0"/>
    <n v="0"/>
  </r>
  <r>
    <x v="2"/>
    <x v="18"/>
    <x v="63"/>
    <n v="109.26702117750639"/>
    <n v="49.720736589984199"/>
  </r>
  <r>
    <x v="1"/>
    <x v="18"/>
    <x v="63"/>
    <n v="206.6622064488752"/>
    <n v="159.6904852933371"/>
  </r>
  <r>
    <x v="1"/>
    <x v="18"/>
    <x v="35"/>
    <n v="191.11486770342839"/>
    <n v="123.9848866639604"/>
  </r>
  <r>
    <x v="1"/>
    <x v="18"/>
    <x v="12"/>
    <n v="61.155912196947"/>
    <n v="99.984978115851803"/>
  </r>
  <r>
    <x v="2"/>
    <x v="18"/>
    <x v="41"/>
    <n v="69.479153916060099"/>
    <n v="28.138046100429499"/>
  </r>
  <r>
    <x v="0"/>
    <x v="18"/>
    <x v="12"/>
    <n v="0"/>
    <n v="0"/>
  </r>
  <r>
    <x v="1"/>
    <x v="56"/>
    <x v="15"/>
    <n v="-35.8190826855786"/>
    <n v="-87.105560888556596"/>
  </r>
  <r>
    <x v="2"/>
    <x v="56"/>
    <x v="52"/>
    <n v="-0.1347775672083"/>
    <n v="-0.43658692349349998"/>
  </r>
  <r>
    <x v="2"/>
    <x v="56"/>
    <x v="51"/>
    <n v="-0.1347775672083"/>
    <n v="-0.43658692349349998"/>
  </r>
  <r>
    <x v="0"/>
    <x v="56"/>
    <x v="52"/>
    <n v="0.12755211219410001"/>
    <n v="0.36791523891119998"/>
  </r>
  <r>
    <x v="0"/>
    <x v="56"/>
    <x v="16"/>
    <n v="0.12755211219410001"/>
    <n v="0.36791523891119998"/>
  </r>
  <r>
    <x v="2"/>
    <x v="18"/>
    <x v="12"/>
    <n v="43.543813462561403"/>
    <n v="16.425760958327999"/>
  </r>
  <r>
    <x v="1"/>
    <x v="52"/>
    <x v="88"/>
    <n v="0"/>
    <n v="0"/>
  </r>
  <r>
    <x v="1"/>
    <x v="37"/>
    <x v="73"/>
    <n v="-28.1121135410833"/>
    <n v="-14.845511983644901"/>
  </r>
  <r>
    <x v="0"/>
    <x v="9"/>
    <x v="44"/>
    <n v="0"/>
    <n v="0"/>
  </r>
  <r>
    <x v="3"/>
    <x v="54"/>
    <x v="2"/>
    <n v="-5.8209385267618003"/>
    <n v="-6.5718190832926"/>
  </r>
  <r>
    <x v="1"/>
    <x v="1"/>
    <x v="36"/>
    <n v="-670511.97281394643"/>
    <n v="-32970.704839737475"/>
  </r>
  <r>
    <x v="3"/>
    <x v="0"/>
    <x v="1"/>
    <n v="29166.149500048097"/>
    <n v="9499.5860661715233"/>
  </r>
  <r>
    <x v="0"/>
    <x v="3"/>
    <x v="0"/>
    <n v="199467.95577102317"/>
    <n v="-63191.110964130348"/>
  </r>
  <r>
    <x v="3"/>
    <x v="0"/>
    <x v="47"/>
    <n v="32572.02211856232"/>
    <n v="10282.123900901655"/>
  </r>
  <r>
    <x v="2"/>
    <x v="0"/>
    <x v="0"/>
    <n v="-1013.5054686917229"/>
    <n v="-1156.4066561988525"/>
  </r>
  <r>
    <x v="2"/>
    <x v="3"/>
    <x v="2"/>
    <n v="269502.74188282905"/>
    <n v="43972.16272671285"/>
  </r>
  <r>
    <x v="0"/>
    <x v="1"/>
    <x v="36"/>
    <n v="1228700.9978755645"/>
    <n v="615721.13577928557"/>
  </r>
  <r>
    <x v="3"/>
    <x v="1"/>
    <x v="46"/>
    <n v="-384694.72941681033"/>
    <n v="4549.1731446112963"/>
  </r>
  <r>
    <x v="3"/>
    <x v="1"/>
    <x v="5"/>
    <n v="-375129.23296752729"/>
    <n v="4301.554991092019"/>
  </r>
  <r>
    <x v="0"/>
    <x v="1"/>
    <x v="7"/>
    <n v="998156.36175797798"/>
    <n v="505519.34992075613"/>
  </r>
  <r>
    <x v="3"/>
    <x v="1"/>
    <x v="25"/>
    <n v="-549582.95291880891"/>
    <n v="-40594.198568681189"/>
  </r>
  <r>
    <x v="2"/>
    <x v="1"/>
    <x v="29"/>
    <n v="-167631.83277187779"/>
    <n v="-9177.8975173780982"/>
  </r>
  <r>
    <x v="0"/>
    <x v="1"/>
    <x v="6"/>
    <n v="1044172.0320620575"/>
    <n v="547110.75404704025"/>
  </r>
  <r>
    <x v="3"/>
    <x v="1"/>
    <x v="29"/>
    <n v="-547492.04255312262"/>
    <n v="-39054.935426532043"/>
  </r>
  <r>
    <x v="0"/>
    <x v="19"/>
    <x v="6"/>
    <n v="0"/>
    <n v="0"/>
  </r>
  <r>
    <x v="1"/>
    <x v="7"/>
    <x v="14"/>
    <n v="2189052.4549449845"/>
    <n v="1271854.9399700153"/>
  </r>
  <r>
    <x v="1"/>
    <x v="8"/>
    <x v="45"/>
    <n v="2223382.242113966"/>
    <n v="1304293.6557069256"/>
  </r>
  <r>
    <x v="0"/>
    <x v="46"/>
    <x v="41"/>
    <n v="1180144.8881681713"/>
    <n v="571756.98206841433"/>
  </r>
  <r>
    <x v="2"/>
    <x v="46"/>
    <x v="41"/>
    <n v="470213.21942952997"/>
    <n v="235983.80292839534"/>
  </r>
  <r>
    <x v="0"/>
    <x v="8"/>
    <x v="15"/>
    <n v="1093477.4520735813"/>
    <n v="601889.21521963982"/>
  </r>
  <r>
    <x v="1"/>
    <x v="4"/>
    <x v="51"/>
    <n v="66307.339853960293"/>
    <n v="20793.315283013613"/>
  </r>
  <r>
    <x v="0"/>
    <x v="3"/>
    <x v="18"/>
    <n v="172114.86785122275"/>
    <n v="-87036.707083056288"/>
  </r>
  <r>
    <x v="3"/>
    <x v="3"/>
    <x v="23"/>
    <n v="748317.79544057033"/>
    <n v="115665.42532186487"/>
  </r>
  <r>
    <x v="2"/>
    <x v="3"/>
    <x v="33"/>
    <n v="258277.3540008493"/>
    <n v="43235.322078586672"/>
  </r>
  <r>
    <x v="2"/>
    <x v="3"/>
    <x v="32"/>
    <n v="262914.63051773084"/>
    <n v="43596.286079931102"/>
  </r>
  <r>
    <x v="0"/>
    <x v="3"/>
    <x v="57"/>
    <n v="197445.1853002198"/>
    <n v="-108264.51645612271"/>
  </r>
  <r>
    <x v="3"/>
    <x v="2"/>
    <x v="57"/>
    <n v="-153453.81790384644"/>
    <n v="-57927.473530536867"/>
  </r>
  <r>
    <x v="3"/>
    <x v="2"/>
    <x v="33"/>
    <n v="336797.31856697268"/>
    <n v="127449.86527234437"/>
  </r>
  <r>
    <x v="0"/>
    <x v="2"/>
    <x v="22"/>
    <n v="499243.22678287904"/>
    <n v="189195.83985787191"/>
  </r>
  <r>
    <x v="2"/>
    <x v="3"/>
    <x v="19"/>
    <n v="248713.77239093612"/>
    <n v="41697.83705736835"/>
  </r>
  <r>
    <x v="0"/>
    <x v="2"/>
    <x v="34"/>
    <n v="490009.46276552672"/>
    <n v="186503.96895049818"/>
  </r>
  <r>
    <x v="3"/>
    <x v="2"/>
    <x v="34"/>
    <n v="-153638.21322050373"/>
    <n v="-58310.466666678032"/>
  </r>
  <r>
    <x v="2"/>
    <x v="2"/>
    <x v="33"/>
    <n v="100406.88100256564"/>
    <n v="38083.475424327124"/>
  </r>
  <r>
    <x v="1"/>
    <x v="11"/>
    <x v="5"/>
    <n v="2627379.7588772555"/>
    <n v="985015.58815865056"/>
  </r>
  <r>
    <x v="3"/>
    <x v="49"/>
    <x v="7"/>
    <n v="1795702.6489812746"/>
    <n v="703463.81802432449"/>
  </r>
  <r>
    <x v="1"/>
    <x v="48"/>
    <x v="29"/>
    <n v="2934390.3545227027"/>
    <n v="1216457.7871810803"/>
  </r>
  <r>
    <x v="1"/>
    <x v="38"/>
    <x v="9"/>
    <n v="233253.15530752207"/>
    <n v="91544.489727369568"/>
  </r>
  <r>
    <x v="0"/>
    <x v="38"/>
    <x v="9"/>
    <n v="0"/>
    <n v="0"/>
  </r>
  <r>
    <x v="3"/>
    <x v="38"/>
    <x v="9"/>
    <n v="128890.69600723863"/>
    <n v="52125.27415133304"/>
  </r>
  <r>
    <x v="1"/>
    <x v="54"/>
    <x v="30"/>
    <n v="56.067960459044301"/>
    <n v="36.5602235072814"/>
  </r>
  <r>
    <x v="1"/>
    <x v="49"/>
    <x v="11"/>
    <n v="94554.052482632746"/>
    <n v="23604.376756309946"/>
  </r>
  <r>
    <x v="0"/>
    <x v="0"/>
    <x v="30"/>
    <n v="0"/>
    <n v="0"/>
  </r>
  <r>
    <x v="0"/>
    <x v="10"/>
    <x v="8"/>
    <n v="0"/>
    <n v="0"/>
  </r>
  <r>
    <x v="2"/>
    <x v="15"/>
    <x v="13"/>
    <n v="10119.621862736496"/>
    <n v="-33548.55107507926"/>
  </r>
  <r>
    <x v="0"/>
    <x v="2"/>
    <x v="47"/>
    <n v="0"/>
    <n v="0"/>
  </r>
  <r>
    <x v="1"/>
    <x v="6"/>
    <x v="45"/>
    <n v="75694.713399296641"/>
    <n v="20141.301339867441"/>
  </r>
  <r>
    <x v="1"/>
    <x v="14"/>
    <x v="25"/>
    <n v="75036.238481037508"/>
    <n v="18518.32570489078"/>
  </r>
  <r>
    <x v="1"/>
    <x v="25"/>
    <x v="19"/>
    <n v="62050.387812621077"/>
    <n v="32047.89280391081"/>
  </r>
  <r>
    <x v="0"/>
    <x v="50"/>
    <x v="17"/>
    <n v="32301.013874815304"/>
    <n v="17394.319140299609"/>
  </r>
  <r>
    <x v="2"/>
    <x v="16"/>
    <x v="49"/>
    <n v="473569.49153746606"/>
    <n v="243106.31871447153"/>
  </r>
  <r>
    <x v="1"/>
    <x v="56"/>
    <x v="27"/>
    <n v="67107.953291763319"/>
    <n v="19252.846193302343"/>
  </r>
  <r>
    <x v="2"/>
    <x v="56"/>
    <x v="49"/>
    <n v="3293.5720904827986"/>
    <n v="436.01104060066399"/>
  </r>
  <r>
    <x v="3"/>
    <x v="17"/>
    <x v="49"/>
    <n v="40211.584426997179"/>
    <n v="13784.678653943391"/>
  </r>
  <r>
    <x v="0"/>
    <x v="17"/>
    <x v="49"/>
    <n v="37925.68032780302"/>
    <n v="11947.029782670952"/>
  </r>
  <r>
    <x v="3"/>
    <x v="54"/>
    <x v="7"/>
    <n v="68205.145886508311"/>
    <n v="21067.653363234884"/>
  </r>
  <r>
    <x v="3"/>
    <x v="8"/>
    <x v="14"/>
    <n v="10740.642730601043"/>
    <n v="1117.5451589425882"/>
  </r>
  <r>
    <x v="2"/>
    <x v="34"/>
    <x v="35"/>
    <n v="11446.928804551551"/>
    <n v="3397.1876619149552"/>
  </r>
  <r>
    <x v="0"/>
    <x v="27"/>
    <x v="52"/>
    <n v="35686.56250218214"/>
    <n v="9832.990654161129"/>
  </r>
  <r>
    <x v="0"/>
    <x v="25"/>
    <x v="19"/>
    <n v="36981.91014681886"/>
    <n v="19921.661815865908"/>
  </r>
  <r>
    <x v="3"/>
    <x v="52"/>
    <x v="21"/>
    <n v="702781.10899816139"/>
    <n v="449377.63052822044"/>
  </r>
  <r>
    <x v="2"/>
    <x v="20"/>
    <x v="32"/>
    <n v="182431.34055966994"/>
    <n v="122462.35753905796"/>
  </r>
  <r>
    <x v="2"/>
    <x v="37"/>
    <x v="34"/>
    <n v="174376.00711872516"/>
    <n v="118064.94454742089"/>
  </r>
  <r>
    <x v="3"/>
    <x v="25"/>
    <x v="57"/>
    <n v="593132.95091028139"/>
    <n v="385660.55596173689"/>
  </r>
  <r>
    <x v="3"/>
    <x v="25"/>
    <x v="19"/>
    <n v="34545.372371962279"/>
    <n v="17503.671735069489"/>
  </r>
  <r>
    <x v="2"/>
    <x v="37"/>
    <x v="23"/>
    <n v="12295.166093782616"/>
    <n v="6396.7906985340205"/>
  </r>
  <r>
    <x v="3"/>
    <x v="20"/>
    <x v="31"/>
    <n v="6912.9480005662144"/>
    <n v="1583.8947839601308"/>
  </r>
  <r>
    <x v="3"/>
    <x v="23"/>
    <x v="19"/>
    <n v="4098.6170258259417"/>
    <n v="942.81444163318019"/>
  </r>
  <r>
    <x v="1"/>
    <x v="23"/>
    <x v="19"/>
    <n v="9525.226269797884"/>
    <n v="2048.5570198226169"/>
  </r>
  <r>
    <x v="2"/>
    <x v="50"/>
    <x v="17"/>
    <n v="9850.3036189062987"/>
    <n v="5256.1777996070978"/>
  </r>
  <r>
    <x v="1"/>
    <x v="8"/>
    <x v="51"/>
    <n v="378.1072017818621"/>
    <n v="105.3127356047378"/>
  </r>
  <r>
    <x v="3"/>
    <x v="6"/>
    <x v="15"/>
    <n v="8577.7062127378849"/>
    <n v="903.22700426073823"/>
  </r>
  <r>
    <x v="0"/>
    <x v="34"/>
    <x v="35"/>
    <n v="23037.608692327922"/>
    <n v="5452.9348242368242"/>
  </r>
  <r>
    <x v="3"/>
    <x v="40"/>
    <x v="45"/>
    <n v="7400.3441252047487"/>
    <n v="524.41963372817452"/>
  </r>
  <r>
    <x v="0"/>
    <x v="28"/>
    <x v="36"/>
    <n v="0"/>
    <n v="0"/>
  </r>
  <r>
    <x v="0"/>
    <x v="41"/>
    <x v="38"/>
    <n v="0"/>
    <n v="0"/>
  </r>
  <r>
    <x v="0"/>
    <x v="28"/>
    <x v="38"/>
    <n v="0"/>
    <n v="0"/>
  </r>
  <r>
    <x v="0"/>
    <x v="31"/>
    <x v="37"/>
    <n v="0"/>
    <n v="0"/>
  </r>
  <r>
    <x v="2"/>
    <x v="42"/>
    <x v="40"/>
    <n v="528993.57955863723"/>
    <n v="201040.25029333422"/>
  </r>
  <r>
    <x v="1"/>
    <x v="22"/>
    <x v="26"/>
    <n v="7114.4941105450107"/>
    <n v="945.00777230487222"/>
  </r>
  <r>
    <x v="1"/>
    <x v="34"/>
    <x v="41"/>
    <n v="10196.255502801429"/>
    <n v="930.69853060935009"/>
  </r>
  <r>
    <x v="2"/>
    <x v="23"/>
    <x v="57"/>
    <n v="12109.248825572604"/>
    <n v="6773.0420353395002"/>
  </r>
  <r>
    <x v="0"/>
    <x v="28"/>
    <x v="46"/>
    <n v="0"/>
    <n v="0"/>
  </r>
  <r>
    <x v="1"/>
    <x v="35"/>
    <x v="60"/>
    <n v="2256726.7598802419"/>
    <n v="1191122.5970571495"/>
  </r>
  <r>
    <x v="1"/>
    <x v="47"/>
    <x v="33"/>
    <n v="538.52664323551085"/>
    <n v="81.009331556023099"/>
  </r>
  <r>
    <x v="2"/>
    <x v="46"/>
    <x v="12"/>
    <n v="5213.1363342385757"/>
    <n v="598.1936322160268"/>
  </r>
  <r>
    <x v="0"/>
    <x v="44"/>
    <x v="60"/>
    <n v="30868.497331324932"/>
    <n v="7919.1495777253904"/>
  </r>
  <r>
    <x v="3"/>
    <x v="51"/>
    <x v="54"/>
    <n v="1429643.3517037802"/>
    <n v="730983.26931946969"/>
  </r>
  <r>
    <x v="1"/>
    <x v="51"/>
    <x v="54"/>
    <n v="2321534.0812755786"/>
    <n v="1206009.7181467367"/>
  </r>
  <r>
    <x v="0"/>
    <x v="36"/>
    <x v="31"/>
    <n v="193.2564192641812"/>
    <n v="11.747189770581301"/>
  </r>
  <r>
    <x v="0"/>
    <x v="52"/>
    <x v="2"/>
    <n v="535540.47512283898"/>
    <n v="353994.92152324261"/>
  </r>
  <r>
    <x v="1"/>
    <x v="22"/>
    <x v="43"/>
    <n v="55.243182318306502"/>
    <n v="-41.728122522495802"/>
  </r>
  <r>
    <x v="0"/>
    <x v="18"/>
    <x v="50"/>
    <n v="1160398.0023674439"/>
    <n v="576877.41293798445"/>
  </r>
  <r>
    <x v="3"/>
    <x v="56"/>
    <x v="56"/>
    <n v="219.2195994163578"/>
    <n v="100.0549161603881"/>
  </r>
  <r>
    <x v="1"/>
    <x v="44"/>
    <x v="48"/>
    <n v="2235324.697924485"/>
    <n v="1185312.8526242489"/>
  </r>
  <r>
    <x v="0"/>
    <x v="19"/>
    <x v="29"/>
    <n v="0"/>
    <n v="0"/>
  </r>
  <r>
    <x v="3"/>
    <x v="52"/>
    <x v="57"/>
    <n v="28.245988805074202"/>
    <n v="17.329224209876902"/>
  </r>
  <r>
    <x v="1"/>
    <x v="19"/>
    <x v="29"/>
    <n v="26171.620893745963"/>
    <n v="2898.461221310125"/>
  </r>
  <r>
    <x v="0"/>
    <x v="42"/>
    <x v="39"/>
    <n v="0"/>
    <n v="0"/>
  </r>
  <r>
    <x v="3"/>
    <x v="28"/>
    <x v="37"/>
    <n v="97.552773176928397"/>
    <n v="22.527321646858699"/>
  </r>
  <r>
    <x v="2"/>
    <x v="38"/>
    <x v="30"/>
    <n v="5939.9537204336029"/>
    <n v="586.86853441937569"/>
  </r>
  <r>
    <x v="2"/>
    <x v="30"/>
    <x v="39"/>
    <n v="35459.150074389647"/>
    <n v="10913.779149379838"/>
  </r>
  <r>
    <x v="0"/>
    <x v="24"/>
    <x v="22"/>
    <n v="-30.254951973880999"/>
    <n v="-47.342236594813201"/>
  </r>
  <r>
    <x v="3"/>
    <x v="25"/>
    <x v="20"/>
    <n v="7.3129917003268998"/>
    <n v="-0.15674982132279999"/>
  </r>
  <r>
    <x v="1"/>
    <x v="24"/>
    <x v="43"/>
    <n v="109.5313390020947"/>
    <n v="41.2066507707491"/>
  </r>
  <r>
    <x v="3"/>
    <x v="34"/>
    <x v="12"/>
    <n v="698.01359319446351"/>
    <n v="255.39921446534109"/>
  </r>
  <r>
    <x v="3"/>
    <x v="46"/>
    <x v="45"/>
    <n v="-811.96590006648751"/>
    <n v="-337.15273312104779"/>
  </r>
  <r>
    <x v="2"/>
    <x v="39"/>
    <x v="17"/>
    <n v="1127.7287871417595"/>
    <n v="215.81751937179621"/>
  </r>
  <r>
    <x v="3"/>
    <x v="29"/>
    <x v="39"/>
    <n v="374.05642935602918"/>
    <n v="121.6429462019991"/>
  </r>
  <r>
    <x v="3"/>
    <x v="27"/>
    <x v="25"/>
    <n v="-217.32176524647721"/>
    <n v="-126.25500267762951"/>
  </r>
  <r>
    <x v="1"/>
    <x v="38"/>
    <x v="37"/>
    <n v="-104.60322767481929"/>
    <n v="-44.6110953939233"/>
  </r>
  <r>
    <x v="1"/>
    <x v="34"/>
    <x v="13"/>
    <n v="-201.4087653510978"/>
    <n v="-81.370034778215597"/>
  </r>
  <r>
    <x v="3"/>
    <x v="43"/>
    <x v="32"/>
    <n v="204.27292349957079"/>
    <n v="48.865830939814501"/>
  </r>
  <r>
    <x v="3"/>
    <x v="8"/>
    <x v="52"/>
    <n v="23.782442950874799"/>
    <n v="-20.526571000896499"/>
  </r>
  <r>
    <x v="1"/>
    <x v="38"/>
    <x v="30"/>
    <n v="25689.26290461126"/>
    <n v="2671.8918497039977"/>
  </r>
  <r>
    <x v="2"/>
    <x v="7"/>
    <x v="51"/>
    <n v="3503.2717185838669"/>
    <n v="302.70255554640318"/>
  </r>
  <r>
    <x v="1"/>
    <x v="7"/>
    <x v="51"/>
    <n v="13642.609185981359"/>
    <n v="1136.6212282615706"/>
  </r>
  <r>
    <x v="3"/>
    <x v="40"/>
    <x v="16"/>
    <n v="63.183523347070199"/>
    <n v="71.730055328339702"/>
  </r>
  <r>
    <x v="3"/>
    <x v="46"/>
    <x v="52"/>
    <n v="111.5639985924405"/>
    <n v="48.553687021316698"/>
  </r>
  <r>
    <x v="2"/>
    <x v="34"/>
    <x v="16"/>
    <n v="124.74408519925061"/>
    <n v="75.344103039804807"/>
  </r>
  <r>
    <x v="0"/>
    <x v="9"/>
    <x v="52"/>
    <n v="623.39167902498468"/>
    <n v="132.39677165735819"/>
  </r>
  <r>
    <x v="0"/>
    <x v="54"/>
    <x v="38"/>
    <n v="0"/>
    <n v="0"/>
  </r>
  <r>
    <x v="2"/>
    <x v="19"/>
    <x v="11"/>
    <n v="-151.52212406217029"/>
    <n v="86.721519744108306"/>
  </r>
  <r>
    <x v="1"/>
    <x v="32"/>
    <x v="37"/>
    <n v="2465.3254609503101"/>
    <n v="225.94875880107071"/>
  </r>
  <r>
    <x v="0"/>
    <x v="49"/>
    <x v="24"/>
    <n v="0"/>
    <n v="0"/>
  </r>
  <r>
    <x v="1"/>
    <x v="15"/>
    <x v="45"/>
    <n v="341.12453942407137"/>
    <n v="110.80699276852511"/>
  </r>
  <r>
    <x v="2"/>
    <x v="4"/>
    <x v="25"/>
    <n v="-277.99159287212979"/>
    <n v="-204.05848885657849"/>
  </r>
  <r>
    <x v="3"/>
    <x v="54"/>
    <x v="39"/>
    <n v="-5.8209385267618003"/>
    <n v="-6.5718190832926"/>
  </r>
  <r>
    <x v="2"/>
    <x v="0"/>
    <x v="5"/>
    <n v="-151.52045651782751"/>
    <n v="-37.943628299120697"/>
  </r>
  <r>
    <x v="1"/>
    <x v="27"/>
    <x v="29"/>
    <n v="-280.163199810496"/>
    <n v="-45.377370248374703"/>
  </r>
  <r>
    <x v="2"/>
    <x v="19"/>
    <x v="44"/>
    <n v="25.774550730198101"/>
    <n v="12.193366125942401"/>
  </r>
  <r>
    <x v="3"/>
    <x v="19"/>
    <x v="30"/>
    <n v="292.27159029803221"/>
    <n v="191.00923366929209"/>
  </r>
  <r>
    <x v="1"/>
    <x v="7"/>
    <x v="7"/>
    <n v="283.43933546436682"/>
    <n v="173.2729686066607"/>
  </r>
  <r>
    <x v="2"/>
    <x v="24"/>
    <x v="23"/>
    <n v="883.03587179067586"/>
    <n v="24.9924420680595"/>
  </r>
  <r>
    <x v="0"/>
    <x v="8"/>
    <x v="10"/>
    <n v="-182.43105540708751"/>
    <n v="-177.88911998202971"/>
  </r>
  <r>
    <x v="0"/>
    <x v="9"/>
    <x v="7"/>
    <n v="-53.253572309002301"/>
    <n v="3.5253678683795999"/>
  </r>
  <r>
    <x v="1"/>
    <x v="9"/>
    <x v="11"/>
    <n v="297.47012423144838"/>
    <n v="137.5053000449775"/>
  </r>
  <r>
    <x v="3"/>
    <x v="0"/>
    <x v="5"/>
    <n v="822.84033355243525"/>
    <n v="70.855274793422296"/>
  </r>
  <r>
    <x v="2"/>
    <x v="4"/>
    <x v="52"/>
    <n v="2346.6588406911733"/>
    <n v="267.30041592573582"/>
  </r>
  <r>
    <x v="2"/>
    <x v="48"/>
    <x v="7"/>
    <n v="7435.5353855101348"/>
    <n v="986.63556877209555"/>
  </r>
  <r>
    <x v="1"/>
    <x v="29"/>
    <x v="39"/>
    <n v="701.67652012909048"/>
    <n v="83.205711776466899"/>
  </r>
  <r>
    <x v="1"/>
    <x v="8"/>
    <x v="16"/>
    <n v="1898.359851753577"/>
    <n v="237.12046789614021"/>
  </r>
  <r>
    <x v="3"/>
    <x v="39"/>
    <x v="57"/>
    <n v="236.21475927025301"/>
    <n v="-56.961579716098399"/>
  </r>
  <r>
    <x v="0"/>
    <x v="34"/>
    <x v="12"/>
    <n v="170.2389193897483"/>
    <n v="-41.198288610259098"/>
  </r>
  <r>
    <x v="3"/>
    <x v="15"/>
    <x v="7"/>
    <n v="53.428856163101102"/>
    <n v="25.5865135476684"/>
  </r>
  <r>
    <x v="2"/>
    <x v="30"/>
    <x v="47"/>
    <n v="4026.1965632584593"/>
    <n v="611.01846744274758"/>
  </r>
  <r>
    <x v="1"/>
    <x v="12"/>
    <x v="44"/>
    <n v="376.54643699516248"/>
    <n v="133.6652167381971"/>
  </r>
  <r>
    <x v="3"/>
    <x v="32"/>
    <x v="1"/>
    <n v="-271.74827296866738"/>
    <n v="-149.92186164889941"/>
  </r>
  <r>
    <x v="2"/>
    <x v="51"/>
    <x v="28"/>
    <n v="4891.1744487134074"/>
    <n v="477.02427287891157"/>
  </r>
  <r>
    <x v="3"/>
    <x v="46"/>
    <x v="16"/>
    <n v="-634.02251044730315"/>
    <n v="-302.46986078900778"/>
  </r>
  <r>
    <x v="3"/>
    <x v="31"/>
    <x v="47"/>
    <n v="386.05133823878703"/>
    <n v="54.398336131825403"/>
  </r>
  <r>
    <x v="0"/>
    <x v="48"/>
    <x v="24"/>
    <n v="0"/>
    <n v="0"/>
  </r>
  <r>
    <x v="0"/>
    <x v="46"/>
    <x v="15"/>
    <n v="-494.97558315884999"/>
    <n v="-230.00872600566521"/>
  </r>
  <r>
    <x v="2"/>
    <x v="14"/>
    <x v="24"/>
    <n v="-59.103663707594201"/>
    <n v="0.43629249355650002"/>
  </r>
  <r>
    <x v="1"/>
    <x v="26"/>
    <x v="12"/>
    <n v="148.9454137466185"/>
    <n v="-3.4627857803462998"/>
  </r>
  <r>
    <x v="2"/>
    <x v="40"/>
    <x v="11"/>
    <n v="-146.96325534093501"/>
    <n v="-9.1642163120797999"/>
  </r>
  <r>
    <x v="1"/>
    <x v="20"/>
    <x v="23"/>
    <n v="-47.911271482262997"/>
    <n v="6.6752215012599994E-2"/>
  </r>
  <r>
    <x v="0"/>
    <x v="25"/>
    <x v="78"/>
    <n v="-34.830541423342503"/>
    <n v="-17.374882365514001"/>
  </r>
  <r>
    <x v="3"/>
    <x v="53"/>
    <x v="49"/>
    <n v="18.775102776839098"/>
    <n v="80.521243726568002"/>
  </r>
  <r>
    <x v="3"/>
    <x v="19"/>
    <x v="5"/>
    <n v="376.86500165336611"/>
    <n v="224.2720764939537"/>
  </r>
  <r>
    <x v="2"/>
    <x v="48"/>
    <x v="24"/>
    <n v="171.4206957050441"/>
    <n v="44.122997818212703"/>
  </r>
  <r>
    <x v="0"/>
    <x v="14"/>
    <x v="24"/>
    <n v="0"/>
    <n v="0"/>
  </r>
  <r>
    <x v="3"/>
    <x v="49"/>
    <x v="46"/>
    <n v="425.74924367287548"/>
    <n v="135.40518151704609"/>
  </r>
  <r>
    <x v="0"/>
    <x v="4"/>
    <x v="6"/>
    <n v="-325.0489254598923"/>
    <n v="-297.17694369327592"/>
  </r>
  <r>
    <x v="3"/>
    <x v="8"/>
    <x v="25"/>
    <n v="-36.4932380299526"/>
    <n v="-22.446892927755201"/>
  </r>
  <r>
    <x v="2"/>
    <x v="54"/>
    <x v="24"/>
    <n v="365.79009916708242"/>
    <n v="102.170746934346"/>
  </r>
  <r>
    <x v="2"/>
    <x v="34"/>
    <x v="12"/>
    <n v="-73.142986928306598"/>
    <n v="-31.250234936175801"/>
  </r>
  <r>
    <x v="1"/>
    <x v="47"/>
    <x v="26"/>
    <n v="18.908432237988499"/>
    <n v="1.5967317478672001"/>
  </r>
  <r>
    <x v="1"/>
    <x v="27"/>
    <x v="25"/>
    <n v="1033.7077433882962"/>
    <n v="25.300492544696599"/>
  </r>
  <r>
    <x v="0"/>
    <x v="10"/>
    <x v="44"/>
    <n v="0"/>
    <n v="0"/>
  </r>
  <r>
    <x v="0"/>
    <x v="47"/>
    <x v="34"/>
    <n v="2.7693086668736999"/>
    <n v="-2.8479213433941002"/>
  </r>
  <r>
    <x v="0"/>
    <x v="56"/>
    <x v="56"/>
    <n v="137.7994458113694"/>
    <n v="56.930857664349503"/>
  </r>
  <r>
    <x v="1"/>
    <x v="12"/>
    <x v="30"/>
    <n v="2442.3056260828516"/>
    <n v="288.62788514963893"/>
  </r>
  <r>
    <x v="3"/>
    <x v="17"/>
    <x v="13"/>
    <n v="-53.296097938400003"/>
    <n v="-19.5118418422574"/>
  </r>
  <r>
    <x v="1"/>
    <x v="13"/>
    <x v="38"/>
    <n v="759.37763109025161"/>
    <n v="18.2851232483108"/>
  </r>
  <r>
    <x v="2"/>
    <x v="25"/>
    <x v="43"/>
    <n v="10.7351026314661"/>
    <n v="-1.7918370991829"/>
  </r>
  <r>
    <x v="0"/>
    <x v="47"/>
    <x v="19"/>
    <n v="-9.7035536507511004"/>
    <n v="-18.761122827416401"/>
  </r>
  <r>
    <x v="3"/>
    <x v="33"/>
    <x v="17"/>
    <n v="-60.596316030821903"/>
    <n v="-18.608090225084801"/>
  </r>
  <r>
    <x v="1"/>
    <x v="41"/>
    <x v="39"/>
    <n v="511.35949557165361"/>
    <n v="158.3043078720502"/>
  </r>
  <r>
    <x v="0"/>
    <x v="54"/>
    <x v="9"/>
    <n v="0"/>
    <n v="0"/>
  </r>
  <r>
    <x v="1"/>
    <x v="34"/>
    <x v="29"/>
    <n v="-166.75624641525101"/>
    <n v="-98.660191134967107"/>
  </r>
  <r>
    <x v="2"/>
    <x v="4"/>
    <x v="11"/>
    <n v="-308.25240920845391"/>
    <n v="-182.5249076628217"/>
  </r>
  <r>
    <x v="2"/>
    <x v="15"/>
    <x v="16"/>
    <n v="110.3710337724556"/>
    <n v="63.308219130820902"/>
  </r>
  <r>
    <x v="1"/>
    <x v="49"/>
    <x v="46"/>
    <n v="-129.041894639226"/>
    <n v="-28.083778213286202"/>
  </r>
  <r>
    <x v="0"/>
    <x v="27"/>
    <x v="8"/>
    <n v="-16.003876453362501"/>
    <n v="-14.920963988115"/>
  </r>
  <r>
    <x v="3"/>
    <x v="5"/>
    <x v="52"/>
    <n v="-72.685777726019495"/>
    <n v="-35.624124956229402"/>
  </r>
  <r>
    <x v="0"/>
    <x v="32"/>
    <x v="40"/>
    <n v="0"/>
    <n v="0"/>
  </r>
  <r>
    <x v="3"/>
    <x v="30"/>
    <x v="0"/>
    <n v="-217.75056570218669"/>
    <n v="-94.707822348954593"/>
  </r>
  <r>
    <x v="0"/>
    <x v="36"/>
    <x v="88"/>
    <n v="-26.9505865872366"/>
    <n v="-16.665178042176699"/>
  </r>
  <r>
    <x v="2"/>
    <x v="19"/>
    <x v="30"/>
    <n v="25.774550730198101"/>
    <n v="12.193366125942401"/>
  </r>
  <r>
    <x v="1"/>
    <x v="9"/>
    <x v="6"/>
    <n v="164.23167799421219"/>
    <n v="337.72283782409892"/>
  </r>
  <r>
    <x v="0"/>
    <x v="26"/>
    <x v="13"/>
    <n v="51.955256906256999"/>
    <n v="-24.274488827373698"/>
  </r>
  <r>
    <x v="1"/>
    <x v="25"/>
    <x v="26"/>
    <n v="53.9028303626812"/>
    <n v="14.615808545043"/>
  </r>
  <r>
    <x v="1"/>
    <x v="20"/>
    <x v="65"/>
    <n v="-107.1108237566235"/>
    <n v="-10.0741533209194"/>
  </r>
  <r>
    <x v="3"/>
    <x v="33"/>
    <x v="2"/>
    <n v="-83.338360204855604"/>
    <n v="-25.591782264680599"/>
  </r>
  <r>
    <x v="1"/>
    <x v="17"/>
    <x v="45"/>
    <n v="-10.9375472113957"/>
    <n v="-25.631016121654898"/>
  </r>
  <r>
    <x v="2"/>
    <x v="6"/>
    <x v="52"/>
    <n v="-6.0962102784064003"/>
    <n v="64.708242478231995"/>
  </r>
  <r>
    <x v="3"/>
    <x v="11"/>
    <x v="4"/>
    <n v="52.969139801858702"/>
    <n v="8.5447498869097007"/>
  </r>
  <r>
    <x v="0"/>
    <x v="7"/>
    <x v="8"/>
    <n v="-1.6007713580984999"/>
    <n v="-10.7169176270253"/>
  </r>
  <r>
    <x v="3"/>
    <x v="43"/>
    <x v="33"/>
    <n v="-1.3806552704301001"/>
    <n v="-1.4910583722385"/>
  </r>
  <r>
    <x v="0"/>
    <x v="20"/>
    <x v="81"/>
    <n v="-30.686861852066698"/>
    <n v="-14.5428856423888"/>
  </r>
  <r>
    <x v="2"/>
    <x v="34"/>
    <x v="45"/>
    <n v="123.7213944985553"/>
    <n v="78.9781650391309"/>
  </r>
  <r>
    <x v="3"/>
    <x v="16"/>
    <x v="15"/>
    <n v="34.8516270959285"/>
    <n v="26.112162244338698"/>
  </r>
  <r>
    <x v="0"/>
    <x v="5"/>
    <x v="51"/>
    <n v="29.325573171942299"/>
    <n v="6.2018951583739996"/>
  </r>
  <r>
    <x v="3"/>
    <x v="54"/>
    <x v="20"/>
    <n v="-7.2734543037844999"/>
    <n v="-8.6342959918566997"/>
  </r>
  <r>
    <x v="3"/>
    <x v="20"/>
    <x v="88"/>
    <n v="0"/>
    <n v="0"/>
  </r>
  <r>
    <x v="1"/>
    <x v="52"/>
    <x v="34"/>
    <n v="70.629439825242898"/>
    <n v="9.2367608044371998"/>
  </r>
  <r>
    <x v="3"/>
    <x v="11"/>
    <x v="39"/>
    <n v="156.0304008705908"/>
    <n v="39.392813556893401"/>
  </r>
  <r>
    <x v="0"/>
    <x v="36"/>
    <x v="19"/>
    <n v="32.407966487512603"/>
    <n v="9.3580739758942002"/>
  </r>
  <r>
    <x v="3"/>
    <x v="55"/>
    <x v="28"/>
    <n v="32.165285480566801"/>
    <n v="-14.711550916253501"/>
  </r>
  <r>
    <x v="0"/>
    <x v="55"/>
    <x v="54"/>
    <n v="181.66031723214371"/>
    <n v="56.305773165535101"/>
  </r>
  <r>
    <x v="2"/>
    <x v="55"/>
    <x v="60"/>
    <n v="3733.3081111808169"/>
    <n v="597.7705848184047"/>
  </r>
  <r>
    <x v="2"/>
    <x v="55"/>
    <x v="50"/>
    <n v="185.31749880822699"/>
    <n v="84.431437083087602"/>
  </r>
  <r>
    <x v="0"/>
    <x v="46"/>
    <x v="16"/>
    <n v="-91.026461009814895"/>
    <n v="-76.520867933552694"/>
  </r>
  <r>
    <x v="1"/>
    <x v="40"/>
    <x v="14"/>
    <n v="-92.035611440782304"/>
    <n v="87.170664129877395"/>
  </r>
  <r>
    <x v="2"/>
    <x v="46"/>
    <x v="14"/>
    <n v="-51.580688190883997"/>
    <n v="48.320317465623098"/>
  </r>
  <r>
    <x v="0"/>
    <x v="16"/>
    <x v="61"/>
    <n v="-11.8645019335026"/>
    <n v="-9.7319327897223999"/>
  </r>
  <r>
    <x v="0"/>
    <x v="11"/>
    <x v="4"/>
    <n v="0"/>
    <n v="0"/>
  </r>
  <r>
    <x v="2"/>
    <x v="23"/>
    <x v="22"/>
    <n v="-2.0075629708984"/>
    <n v="-0.1443131043318"/>
  </r>
  <r>
    <x v="1"/>
    <x v="52"/>
    <x v="20"/>
    <n v="6.6896766297954997"/>
    <n v="2.4360468180267998"/>
  </r>
  <r>
    <x v="1"/>
    <x v="9"/>
    <x v="44"/>
    <n v="109.1291942235739"/>
    <n v="53.138876423776402"/>
  </r>
  <r>
    <x v="1"/>
    <x v="7"/>
    <x v="11"/>
    <n v="407.08571591956593"/>
    <n v="289.6097184658874"/>
  </r>
  <r>
    <x v="0"/>
    <x v="11"/>
    <x v="47"/>
    <n v="0"/>
    <n v="0"/>
  </r>
  <r>
    <x v="1"/>
    <x v="11"/>
    <x v="39"/>
    <n v="83.510546744329204"/>
    <n v="5.1398929890735996"/>
  </r>
  <r>
    <x v="3"/>
    <x v="20"/>
    <x v="22"/>
    <n v="2.0080869769657999"/>
    <n v="0.46264580503359998"/>
  </r>
  <r>
    <x v="3"/>
    <x v="26"/>
    <x v="25"/>
    <n v="-384.91624395087581"/>
    <n v="-236.78664555123319"/>
  </r>
  <r>
    <x v="2"/>
    <x v="39"/>
    <x v="19"/>
    <n v="19.126295345270901"/>
    <n v="10.995222994511501"/>
  </r>
  <r>
    <x v="2"/>
    <x v="35"/>
    <x v="56"/>
    <n v="-58.343400195434"/>
    <n v="-23.8379979472519"/>
  </r>
  <r>
    <x v="2"/>
    <x v="38"/>
    <x v="40"/>
    <n v="47.467171370845001"/>
    <n v="5.9356542566624997"/>
  </r>
  <r>
    <x v="3"/>
    <x v="21"/>
    <x v="43"/>
    <n v="20.106794364282699"/>
    <n v="5.9678347934116003"/>
  </r>
  <r>
    <x v="1"/>
    <x v="4"/>
    <x v="64"/>
    <n v="0"/>
    <n v="0"/>
  </r>
  <r>
    <x v="0"/>
    <x v="55"/>
    <x v="28"/>
    <n v="25.502980170485099"/>
    <n v="21.302000889615599"/>
  </r>
  <r>
    <x v="0"/>
    <x v="53"/>
    <x v="41"/>
    <n v="-60.921465358482102"/>
    <n v="-27.2320108502845"/>
  </r>
  <r>
    <x v="0"/>
    <x v="35"/>
    <x v="27"/>
    <n v="-84.545612890576905"/>
    <n v="-30.553313064357901"/>
  </r>
  <r>
    <x v="0"/>
    <x v="32"/>
    <x v="47"/>
    <n v="0"/>
    <n v="0"/>
  </r>
  <r>
    <x v="3"/>
    <x v="10"/>
    <x v="17"/>
    <n v="-7.2734543037844999"/>
    <n v="-8.6342959918566997"/>
  </r>
  <r>
    <x v="3"/>
    <x v="28"/>
    <x v="47"/>
    <n v="46.5382032277927"/>
    <n v="2.8706562148521999"/>
  </r>
  <r>
    <x v="2"/>
    <x v="9"/>
    <x v="52"/>
    <n v="161.306913036667"/>
    <n v="42.0152616952413"/>
  </r>
  <r>
    <x v="0"/>
    <x v="36"/>
    <x v="66"/>
    <n v="-25.598496647910299"/>
    <n v="-17.3836116875543"/>
  </r>
  <r>
    <x v="1"/>
    <x v="44"/>
    <x v="56"/>
    <n v="43.204440664710098"/>
    <n v="21.810670899416799"/>
  </r>
  <r>
    <x v="1"/>
    <x v="43"/>
    <x v="31"/>
    <n v="-19.910779648985098"/>
    <n v="6.5101646341401"/>
  </r>
  <r>
    <x v="2"/>
    <x v="15"/>
    <x v="14"/>
    <n v="110.3710337724556"/>
    <n v="63.308219130820902"/>
  </r>
  <r>
    <x v="1"/>
    <x v="23"/>
    <x v="86"/>
    <n v="-1.7309330276702"/>
    <n v="-2.8636034253540998"/>
  </r>
  <r>
    <x v="0"/>
    <x v="26"/>
    <x v="45"/>
    <n v="153.4034755477918"/>
    <n v="14.3308532729375"/>
  </r>
  <r>
    <x v="1"/>
    <x v="10"/>
    <x v="38"/>
    <n v="-75.899385271421195"/>
    <n v="-29.778461758427401"/>
  </r>
  <r>
    <x v="3"/>
    <x v="15"/>
    <x v="15"/>
    <n v="28.886661696737701"/>
    <n v="-13.6625367772308"/>
  </r>
  <r>
    <x v="0"/>
    <x v="51"/>
    <x v="27"/>
    <n v="499.98496475866148"/>
    <n v="171.41969670034041"/>
  </r>
  <r>
    <x v="3"/>
    <x v="41"/>
    <x v="71"/>
    <n v="-29.439083519242399"/>
    <n v="-17.853410935576399"/>
  </r>
  <r>
    <x v="0"/>
    <x v="16"/>
    <x v="23"/>
    <n v="-16.806333951413801"/>
    <n v="-11.3157792053631"/>
  </r>
  <r>
    <x v="3"/>
    <x v="38"/>
    <x v="46"/>
    <n v="-163.6681442410206"/>
    <n v="-50.533472904098701"/>
  </r>
  <r>
    <x v="1"/>
    <x v="43"/>
    <x v="17"/>
    <n v="-39.287918103590002"/>
    <n v="-4.1240178113330002"/>
  </r>
  <r>
    <x v="3"/>
    <x v="54"/>
    <x v="32"/>
    <n v="-10.003211323837499"/>
    <n v="-11.8747824392276"/>
  </r>
  <r>
    <x v="3"/>
    <x v="9"/>
    <x v="11"/>
    <n v="192.318420742391"/>
    <n v="33.554846140308001"/>
  </r>
  <r>
    <x v="3"/>
    <x v="22"/>
    <x v="59"/>
    <n v="-99.539603683380903"/>
    <n v="-23.890554072835702"/>
  </r>
  <r>
    <x v="2"/>
    <x v="45"/>
    <x v="47"/>
    <n v="39.171390145304997"/>
    <n v="2.4863539172829001"/>
  </r>
  <r>
    <x v="1"/>
    <x v="36"/>
    <x v="61"/>
    <n v="-2.2019479721452999"/>
    <n v="-0.1495240180639"/>
  </r>
  <r>
    <x v="0"/>
    <x v="49"/>
    <x v="5"/>
    <n v="0"/>
    <n v="0"/>
  </r>
  <r>
    <x v="1"/>
    <x v="20"/>
    <x v="61"/>
    <n v="-172.6169277653236"/>
    <n v="-41.132523085690202"/>
  </r>
  <r>
    <x v="2"/>
    <x v="10"/>
    <x v="1"/>
    <n v="-20.729548121288499"/>
    <n v="-5.3898577161503001"/>
  </r>
  <r>
    <x v="1"/>
    <x v="11"/>
    <x v="43"/>
    <n v="18.908432237988499"/>
    <n v="1.5967317478672001"/>
  </r>
  <r>
    <x v="1"/>
    <x v="4"/>
    <x v="2"/>
    <n v="0"/>
    <n v="0"/>
  </r>
  <r>
    <x v="2"/>
    <x v="11"/>
    <x v="38"/>
    <n v="48.869821009759796"/>
    <n v="19.084382737247399"/>
  </r>
  <r>
    <x v="1"/>
    <x v="51"/>
    <x v="63"/>
    <n v="203.96411755841751"/>
    <n v="59.852631352257802"/>
  </r>
  <r>
    <x v="3"/>
    <x v="51"/>
    <x v="15"/>
    <n v="-18.2830374659084"/>
    <n v="-6.8195486151919003"/>
  </r>
  <r>
    <x v="3"/>
    <x v="51"/>
    <x v="13"/>
    <n v="-23.782933302772101"/>
    <n v="-14.2557461617453"/>
  </r>
  <r>
    <x v="3"/>
    <x v="51"/>
    <x v="51"/>
    <n v="-23.305969680503701"/>
    <n v="-12.7026310109067"/>
  </r>
  <r>
    <x v="3"/>
    <x v="51"/>
    <x v="45"/>
    <n v="-17.014961767634201"/>
    <n v="-10.946683133684999"/>
  </r>
  <r>
    <x v="2"/>
    <x v="51"/>
    <x v="41"/>
    <n v="17.264231183298602"/>
    <n v="28.810466647839299"/>
  </r>
  <r>
    <x v="2"/>
    <x v="41"/>
    <x v="1"/>
    <n v="9.7335248038197992"/>
    <n v="7.0216780024147996"/>
  </r>
  <r>
    <x v="2"/>
    <x v="56"/>
    <x v="11"/>
    <n v="-0.3935189312856"/>
    <n v="-0.34336786235479999"/>
  </r>
  <r>
    <x v="2"/>
    <x v="56"/>
    <x v="29"/>
    <n v="-0.1347775672083"/>
    <n v="-0.43658692349349998"/>
  </r>
  <r>
    <x v="0"/>
    <x v="56"/>
    <x v="29"/>
    <n v="0.12755211219410001"/>
    <n v="0.36791523891119998"/>
  </r>
  <r>
    <x v="0"/>
    <x v="56"/>
    <x v="8"/>
    <n v="0.12755211219410001"/>
    <n v="0.36791523891119998"/>
  </r>
  <r>
    <x v="0"/>
    <x v="56"/>
    <x v="5"/>
    <n v="0.42524522417589999"/>
    <n v="0.35290812007360001"/>
  </r>
  <r>
    <x v="1"/>
    <x v="38"/>
    <x v="64"/>
    <n v="9.52538457576E-2"/>
    <n v="1.50804323316E-2"/>
  </r>
  <r>
    <x v="0"/>
    <x v="53"/>
    <x v="56"/>
    <n v="-24.4673537035085"/>
    <n v="-3.2677434047733001"/>
  </r>
  <r>
    <x v="0"/>
    <x v="54"/>
    <x v="37"/>
    <n v="0"/>
    <n v="0"/>
  </r>
  <r>
    <x v="1"/>
    <x v="38"/>
    <x v="2"/>
    <n v="30.468295403020001"/>
    <n v="1.4420181277132"/>
  </r>
  <r>
    <x v="0"/>
    <x v="17"/>
    <x v="10"/>
    <n v="-3.8337738109425001"/>
    <n v="-4.3654165616701004"/>
  </r>
  <r>
    <x v="0"/>
    <x v="40"/>
    <x v="11"/>
    <n v="-54.575664744728101"/>
    <n v="-30.355960056882498"/>
  </r>
  <r>
    <x v="2"/>
    <x v="40"/>
    <x v="8"/>
    <n v="-135.12850405095099"/>
    <n v="-9.3484258458854992"/>
  </r>
  <r>
    <x v="2"/>
    <x v="52"/>
    <x v="33"/>
    <n v="19.126295345270901"/>
    <n v="10.995222994511501"/>
  </r>
  <r>
    <x v="1"/>
    <x v="39"/>
    <x v="43"/>
    <n v="-48.914473415045002"/>
    <n v="-4.3534037617191998"/>
  </r>
  <r>
    <x v="2"/>
    <x v="55"/>
    <x v="28"/>
    <n v="144.59026917577151"/>
    <n v="62.346300412223002"/>
  </r>
  <r>
    <x v="1"/>
    <x v="17"/>
    <x v="13"/>
    <n v="-309.27282819501079"/>
    <n v="-176.5106254772333"/>
  </r>
  <r>
    <x v="1"/>
    <x v="52"/>
    <x v="87"/>
    <n v="0"/>
    <n v="0"/>
  </r>
  <r>
    <x v="2"/>
    <x v="17"/>
    <x v="25"/>
    <n v="-135.12850405095099"/>
    <n v="-9.3484258458854992"/>
  </r>
  <r>
    <x v="2"/>
    <x v="50"/>
    <x v="19"/>
    <n v="37.380814356755302"/>
    <n v="-81.547339875257705"/>
  </r>
  <r>
    <x v="1"/>
    <x v="38"/>
    <x v="69"/>
    <n v="-0.25014280416070001"/>
    <n v="-9.7712713909400006E-2"/>
  </r>
  <r>
    <x v="2"/>
    <x v="54"/>
    <x v="44"/>
    <n v="47.960389443822301"/>
    <n v="17.179554595067199"/>
  </r>
  <r>
    <x v="0"/>
    <x v="36"/>
    <x v="61"/>
    <n v="-31.158412143826801"/>
    <n v="-17.4293148258107"/>
  </r>
  <r>
    <x v="0"/>
    <x v="54"/>
    <x v="40"/>
    <n v="0"/>
    <n v="0"/>
  </r>
  <r>
    <x v="2"/>
    <x v="25"/>
    <x v="22"/>
    <n v="17.2392213071881"/>
    <n v="1.5410856282717"/>
  </r>
  <r>
    <x v="1"/>
    <x v="38"/>
    <x v="26"/>
    <n v="9.52538457576E-2"/>
    <n v="1.50804323316E-2"/>
  </r>
  <r>
    <x v="2"/>
    <x v="54"/>
    <x v="39"/>
    <n v="-4.7957348644808002"/>
    <n v="-5.3119509609140003"/>
  </r>
  <r>
    <x v="1"/>
    <x v="7"/>
    <x v="5"/>
    <n v="-16.113358719585499"/>
    <n v="-3.8581977743164999"/>
  </r>
  <r>
    <x v="3"/>
    <x v="45"/>
    <x v="37"/>
    <n v="-257.44841712771017"/>
    <n v="-93.089504525462004"/>
  </r>
  <r>
    <x v="3"/>
    <x v="24"/>
    <x v="72"/>
    <n v="-8.2275182376824993"/>
    <n v="-4.0114492533863997"/>
  </r>
  <r>
    <x v="2"/>
    <x v="56"/>
    <x v="4"/>
    <n v="24.036977186346999"/>
    <n v="1.4918619593264"/>
  </r>
  <r>
    <x v="3"/>
    <x v="43"/>
    <x v="57"/>
    <n v="28.1361324870552"/>
    <n v="17.3117062043167"/>
  </r>
  <r>
    <x v="1"/>
    <x v="20"/>
    <x v="82"/>
    <n v="-74.176198675053399"/>
    <n v="-6.0348353473299001"/>
  </r>
  <r>
    <x v="2"/>
    <x v="11"/>
    <x v="64"/>
    <n v="-25.630414020992902"/>
    <n v="-14.3281457219661"/>
  </r>
  <r>
    <x v="3"/>
    <x v="5"/>
    <x v="44"/>
    <n v="65.393621092486001"/>
    <n v="28.257714127549502"/>
  </r>
  <r>
    <x v="3"/>
    <x v="15"/>
    <x v="24"/>
    <n v="65.393621092486001"/>
    <n v="28.257714127549502"/>
  </r>
  <r>
    <x v="0"/>
    <x v="36"/>
    <x v="85"/>
    <n v="-26.9505865872366"/>
    <n v="-16.665178042176699"/>
  </r>
  <r>
    <x v="0"/>
    <x v="8"/>
    <x v="24"/>
    <n v="132.25563823201301"/>
    <n v="7.8734863559520001"/>
  </r>
  <r>
    <x v="3"/>
    <x v="39"/>
    <x v="72"/>
    <n v="32.421717577849002"/>
    <n v="17.245113121085801"/>
  </r>
  <r>
    <x v="2"/>
    <x v="47"/>
    <x v="22"/>
    <n v="-2.0075629708984"/>
    <n v="-0.1443131043318"/>
  </r>
  <r>
    <x v="1"/>
    <x v="36"/>
    <x v="26"/>
    <n v="-2.2019479721452999"/>
    <n v="-0.1495240180639"/>
  </r>
  <r>
    <x v="0"/>
    <x v="39"/>
    <x v="26"/>
    <n v="-105.8482590750655"/>
    <n v="-9.5655129782879005"/>
  </r>
  <r>
    <x v="3"/>
    <x v="17"/>
    <x v="53"/>
    <n v="0"/>
    <n v="0"/>
  </r>
  <r>
    <x v="3"/>
    <x v="15"/>
    <x v="29"/>
    <n v="53.428856163101102"/>
    <n v="25.5865135476684"/>
  </r>
  <r>
    <x v="2"/>
    <x v="25"/>
    <x v="26"/>
    <n v="17.2392213071881"/>
    <n v="1.5410856282717"/>
  </r>
  <r>
    <x v="0"/>
    <x v="16"/>
    <x v="21"/>
    <n v="0"/>
    <n v="0"/>
  </r>
  <r>
    <x v="1"/>
    <x v="37"/>
    <x v="59"/>
    <n v="-28.1121135410833"/>
    <n v="-14.845511983644901"/>
  </r>
  <r>
    <x v="1"/>
    <x v="52"/>
    <x v="59"/>
    <n v="0"/>
    <n v="0"/>
  </r>
  <r>
    <x v="0"/>
    <x v="41"/>
    <x v="67"/>
    <n v="-70.190934525087698"/>
    <n v="-5.5692740235385001"/>
  </r>
  <r>
    <x v="0"/>
    <x v="12"/>
    <x v="33"/>
    <n v="0"/>
    <n v="0"/>
  </r>
  <r>
    <x v="3"/>
    <x v="24"/>
    <x v="71"/>
    <n v="-9.8046276912329002"/>
    <n v="-4.9170927684625001"/>
  </r>
  <r>
    <x v="2"/>
    <x v="16"/>
    <x v="53"/>
    <n v="-87.087626925122805"/>
    <n v="-32.851521916655997"/>
  </r>
  <r>
    <x v="2"/>
    <x v="34"/>
    <x v="10"/>
    <n v="-43.089852144597302"/>
    <n v="-22.529669474590602"/>
  </r>
  <r>
    <x v="1"/>
    <x v="17"/>
    <x v="16"/>
    <n v="-2.6456379657246001"/>
    <n v="-9.0921272456974993"/>
  </r>
  <r>
    <x v="2"/>
    <x v="33"/>
    <x v="57"/>
    <n v="-121.348043653476"/>
    <n v="-6.1621648055321998"/>
  </r>
  <r>
    <x v="3"/>
    <x v="32"/>
    <x v="33"/>
    <n v="-15.081930177413"/>
    <n v="-1.8651746799061"/>
  </r>
  <r>
    <x v="1"/>
    <x v="9"/>
    <x v="5"/>
    <n v="57.097299247063297"/>
    <n v="24.4534325012484"/>
  </r>
  <r>
    <x v="3"/>
    <x v="32"/>
    <x v="21"/>
    <n v="-15.081930177413"/>
    <n v="-1.8651746799061"/>
  </r>
  <r>
    <x v="3"/>
    <x v="55"/>
    <x v="56"/>
    <n v="-49.8486982798903"/>
    <n v="-26.2345041352905"/>
  </r>
  <r>
    <x v="2"/>
    <x v="55"/>
    <x v="56"/>
    <n v="79.639571056468696"/>
    <n v="33.922141547933897"/>
  </r>
  <r>
    <x v="1"/>
    <x v="44"/>
    <x v="51"/>
    <n v="-4.3455007442535001"/>
    <n v="-5.2267972214752003"/>
  </r>
  <r>
    <x v="0"/>
    <x v="39"/>
    <x v="23"/>
    <n v="-88.668775262453806"/>
    <n v="-22.861225817321198"/>
  </r>
  <r>
    <x v="2"/>
    <x v="33"/>
    <x v="23"/>
    <n v="-121.348043653476"/>
    <n v="-6.1621648055321998"/>
  </r>
  <r>
    <x v="0"/>
    <x v="6"/>
    <x v="8"/>
    <n v="-127.88423523547699"/>
    <n v="-7.8779920869144"/>
  </r>
  <r>
    <x v="0"/>
    <x v="20"/>
    <x v="61"/>
    <n v="-66.682830280815494"/>
    <n v="-6.7302199962435996"/>
  </r>
  <r>
    <x v="3"/>
    <x v="48"/>
    <x v="46"/>
    <n v="-84.593411355333899"/>
    <n v="-33.262842824661597"/>
  </r>
  <r>
    <x v="0"/>
    <x v="48"/>
    <x v="5"/>
    <n v="0"/>
    <n v="0"/>
  </r>
  <r>
    <x v="0"/>
    <x v="20"/>
    <x v="83"/>
    <n v="-30.686861852066698"/>
    <n v="-14.5428856423888"/>
  </r>
  <r>
    <x v="1"/>
    <x v="12"/>
    <x v="40"/>
    <n v="50.598273623704301"/>
    <n v="6.1352141960394002"/>
  </r>
  <r>
    <x v="1"/>
    <x v="48"/>
    <x v="40"/>
    <n v="41.755273372164602"/>
    <n v="2.5699464945367998"/>
  </r>
  <r>
    <x v="0"/>
    <x v="39"/>
    <x v="22"/>
    <n v="-57.510363118626998"/>
    <n v="-5.4319109915104997"/>
  </r>
  <r>
    <x v="2"/>
    <x v="23"/>
    <x v="70"/>
    <n v="-53.058854916247199"/>
    <n v="-5.5213813719187002"/>
  </r>
  <r>
    <x v="3"/>
    <x v="56"/>
    <x v="35"/>
    <n v="328.52174896407439"/>
    <n v="62.434050330249697"/>
  </r>
  <r>
    <x v="3"/>
    <x v="8"/>
    <x v="7"/>
    <n v="53.1346645618369"/>
    <n v="32.931710859530597"/>
  </r>
  <r>
    <x v="1"/>
    <x v="38"/>
    <x v="70"/>
    <n v="9.52538457576E-2"/>
    <n v="1.50804323316E-2"/>
  </r>
  <r>
    <x v="3"/>
    <x v="26"/>
    <x v="5"/>
    <n v="-285.77402780823098"/>
    <n v="-179.00430861125349"/>
  </r>
  <r>
    <x v="1"/>
    <x v="4"/>
    <x v="17"/>
    <n v="0"/>
    <n v="0"/>
  </r>
  <r>
    <x v="0"/>
    <x v="40"/>
    <x v="24"/>
    <n v="-132.25563823201301"/>
    <n v="-7.8734863559520001"/>
  </r>
  <r>
    <x v="1"/>
    <x v="27"/>
    <x v="3"/>
    <n v="-155.935394411332"/>
    <n v="-7.4977559355743999"/>
  </r>
  <r>
    <x v="1"/>
    <x v="46"/>
    <x v="11"/>
    <n v="-18.030753179671098"/>
    <n v="-23.350317489574099"/>
  </r>
  <r>
    <x v="1"/>
    <x v="53"/>
    <x v="12"/>
    <n v="-4.0418323115773998"/>
    <n v="5.3418073130971004"/>
  </r>
  <r>
    <x v="3"/>
    <x v="53"/>
    <x v="41"/>
    <n v="30.230915700732201"/>
    <n v="2.9619535041098999"/>
  </r>
  <r>
    <x v="3"/>
    <x v="52"/>
    <x v="22"/>
    <n v="-32.421717577849002"/>
    <n v="-17.245113121085801"/>
  </r>
  <r>
    <x v="1"/>
    <x v="51"/>
    <x v="41"/>
    <n v="1.3302629035864"/>
    <n v="9.5493051323238003"/>
  </r>
  <r>
    <x v="1"/>
    <x v="27"/>
    <x v="44"/>
    <n v="-57.097299247063297"/>
    <n v="-24.4534325012484"/>
  </r>
  <r>
    <x v="1"/>
    <x v="52"/>
    <x v="82"/>
    <n v="0"/>
    <n v="0"/>
  </r>
  <r>
    <x v="1"/>
    <x v="18"/>
    <x v="13"/>
    <n v="206.40213310842819"/>
    <n v="113.6051628710203"/>
  </r>
  <r>
    <x v="1"/>
    <x v="18"/>
    <x v="45"/>
    <n v="208.52383618553409"/>
    <n v="123.1319314174964"/>
  </r>
  <r>
    <x v="1"/>
    <x v="56"/>
    <x v="45"/>
    <n v="26.095376017466901"/>
    <n v="-32.6489112016028"/>
  </r>
  <r>
    <x v="0"/>
    <x v="56"/>
    <x v="45"/>
    <n v="0.12755211219410001"/>
    <n v="0.36791523891119998"/>
  </r>
  <r>
    <x v="3"/>
    <x v="0"/>
    <x v="3"/>
    <n v="34905.866159438221"/>
    <n v="11054.625970948558"/>
  </r>
  <r>
    <x v="1"/>
    <x v="3"/>
    <x v="0"/>
    <n v="1409296.5047106748"/>
    <n v="275325.58029032405"/>
  </r>
  <r>
    <x v="1"/>
    <x v="2"/>
    <x v="3"/>
    <n v="727594.40267853765"/>
    <n v="267665.30610648147"/>
  </r>
  <r>
    <x v="2"/>
    <x v="1"/>
    <x v="37"/>
    <n v="35268.178654644937"/>
    <n v="76502.691734660635"/>
  </r>
  <r>
    <x v="1"/>
    <x v="0"/>
    <x v="1"/>
    <n v="-17732.45213045421"/>
    <n v="-11612.490909926712"/>
  </r>
  <r>
    <x v="2"/>
    <x v="0"/>
    <x v="39"/>
    <n v="-2185.3852667317656"/>
    <n v="-1440.6862703736081"/>
  </r>
  <r>
    <x v="3"/>
    <x v="1"/>
    <x v="38"/>
    <n v="-384418.89149364375"/>
    <n v="5095.9975883543984"/>
  </r>
  <r>
    <x v="3"/>
    <x v="1"/>
    <x v="36"/>
    <n v="-385762.90102477151"/>
    <n v="4542.5290171104289"/>
  </r>
  <r>
    <x v="0"/>
    <x v="1"/>
    <x v="40"/>
    <n v="0"/>
    <n v="0"/>
  </r>
  <r>
    <x v="0"/>
    <x v="1"/>
    <x v="46"/>
    <n v="1218254.9911036892"/>
    <n v="615381.75291250751"/>
  </r>
  <r>
    <x v="0"/>
    <x v="1"/>
    <x v="11"/>
    <n v="1252481.1038961569"/>
    <n v="632606.61075984058"/>
  </r>
  <r>
    <x v="3"/>
    <x v="1"/>
    <x v="24"/>
    <n v="-393449.19671911804"/>
    <n v="2876.7946284713521"/>
  </r>
  <r>
    <x v="3"/>
    <x v="1"/>
    <x v="8"/>
    <n v="-540444.75078263867"/>
    <n v="-38197.914554859897"/>
  </r>
  <r>
    <x v="1"/>
    <x v="1"/>
    <x v="29"/>
    <n v="-920613.69115682971"/>
    <n v="-84177.050302339892"/>
  </r>
  <r>
    <x v="3"/>
    <x v="1"/>
    <x v="9"/>
    <n v="-386752.08758456941"/>
    <n v="2990.9420645512314"/>
  </r>
  <r>
    <x v="1"/>
    <x v="1"/>
    <x v="8"/>
    <n v="-904897.49803763127"/>
    <n v="-81373.54281130484"/>
  </r>
  <r>
    <x v="1"/>
    <x v="10"/>
    <x v="29"/>
    <n v="121610.08516615699"/>
    <n v="29076.343548729121"/>
  </r>
  <r>
    <x v="1"/>
    <x v="19"/>
    <x v="30"/>
    <n v="306.0336993305238"/>
    <n v="56.852258958098702"/>
  </r>
  <r>
    <x v="0"/>
    <x v="27"/>
    <x v="51"/>
    <n v="1040318.4892454001"/>
    <n v="575853.40520432056"/>
  </r>
  <r>
    <x v="2"/>
    <x v="4"/>
    <x v="16"/>
    <n v="425930.72960760019"/>
    <n v="249345.82618586876"/>
  </r>
  <r>
    <x v="1"/>
    <x v="27"/>
    <x v="51"/>
    <n v="2180891.0849240394"/>
    <n v="1260318.357575862"/>
  </r>
  <r>
    <x v="1"/>
    <x v="1"/>
    <x v="52"/>
    <n v="2153497.717833397"/>
    <n v="1237578.6525330625"/>
  </r>
  <r>
    <x v="3"/>
    <x v="5"/>
    <x v="12"/>
    <n v="1415699.4317420693"/>
    <n v="807707.13831746671"/>
  </r>
  <r>
    <x v="0"/>
    <x v="7"/>
    <x v="14"/>
    <n v="1042011.3980835765"/>
    <n v="581196.59929892141"/>
  </r>
  <r>
    <x v="1"/>
    <x v="5"/>
    <x v="12"/>
    <n v="2239621.4523931718"/>
    <n v="1327154.9806164827"/>
  </r>
  <r>
    <x v="3"/>
    <x v="46"/>
    <x v="41"/>
    <n v="1465781.4211911899"/>
    <n v="732025.05123943847"/>
  </r>
  <r>
    <x v="2"/>
    <x v="9"/>
    <x v="14"/>
    <n v="15303.701148449976"/>
    <n v="5391.0696578161987"/>
  </r>
  <r>
    <x v="3"/>
    <x v="40"/>
    <x v="53"/>
    <n v="1419504.5423040979"/>
    <n v="805076.4269699055"/>
  </r>
  <r>
    <x v="1"/>
    <x v="3"/>
    <x v="31"/>
    <n v="1380953.8660023627"/>
    <n v="238759.53961829975"/>
  </r>
  <r>
    <x v="1"/>
    <x v="3"/>
    <x v="19"/>
    <n v="1405198.0363439515"/>
    <n v="241427.29740070031"/>
  </r>
  <r>
    <x v="1"/>
    <x v="2"/>
    <x v="22"/>
    <n v="-276520.5901928097"/>
    <n v="-104187.78042951511"/>
  </r>
  <r>
    <x v="0"/>
    <x v="3"/>
    <x v="22"/>
    <n v="210349.46183292504"/>
    <n v="-111294.69670970537"/>
  </r>
  <r>
    <x v="0"/>
    <x v="3"/>
    <x v="17"/>
    <n v="190790.45816906478"/>
    <n v="-93091.939320497273"/>
  </r>
  <r>
    <x v="3"/>
    <x v="3"/>
    <x v="21"/>
    <n v="827096.13553976512"/>
    <n v="126264.35620847414"/>
  </r>
  <r>
    <x v="2"/>
    <x v="2"/>
    <x v="17"/>
    <n v="-49370.991612758509"/>
    <n v="-18741.989596283114"/>
  </r>
  <r>
    <x v="0"/>
    <x v="3"/>
    <x v="31"/>
    <n v="185348.57111155364"/>
    <n v="-91730.848418969079"/>
  </r>
  <r>
    <x v="1"/>
    <x v="2"/>
    <x v="18"/>
    <n v="549317.02967458905"/>
    <n v="209129.66018120412"/>
  </r>
  <r>
    <x v="0"/>
    <x v="3"/>
    <x v="32"/>
    <n v="174981.10096334617"/>
    <n v="-88327.18698042797"/>
  </r>
  <r>
    <x v="1"/>
    <x v="2"/>
    <x v="19"/>
    <n v="-278275.32582901214"/>
    <n v="-105471.28599822224"/>
  </r>
  <r>
    <x v="1"/>
    <x v="2"/>
    <x v="33"/>
    <n v="547418.36140330695"/>
    <n v="209602.35649603652"/>
  </r>
  <r>
    <x v="3"/>
    <x v="2"/>
    <x v="20"/>
    <n v="-152598.34456386129"/>
    <n v="-57842.574654582371"/>
  </r>
  <r>
    <x v="1"/>
    <x v="22"/>
    <x v="22"/>
    <n v="60368.983676016884"/>
    <n v="32020.322622315351"/>
  </r>
  <r>
    <x v="3"/>
    <x v="39"/>
    <x v="31"/>
    <n v="38779.72068143772"/>
    <n v="22401.090249770728"/>
  </r>
  <r>
    <x v="2"/>
    <x v="2"/>
    <x v="18"/>
    <n v="103179.14497615237"/>
    <n v="38868.323709442506"/>
  </r>
  <r>
    <x v="2"/>
    <x v="14"/>
    <x v="10"/>
    <n v="581978.26603097387"/>
    <n v="247899.0697535715"/>
  </r>
  <r>
    <x v="1"/>
    <x v="0"/>
    <x v="9"/>
    <n v="2635577.8507409398"/>
    <n v="992598.3598996175"/>
  </r>
  <r>
    <x v="3"/>
    <x v="54"/>
    <x v="8"/>
    <n v="1812946.2794666984"/>
    <n v="719420.27367814456"/>
  </r>
  <r>
    <x v="0"/>
    <x v="48"/>
    <x v="29"/>
    <n v="0"/>
    <n v="0"/>
  </r>
  <r>
    <x v="2"/>
    <x v="12"/>
    <x v="11"/>
    <n v="538362.62048897403"/>
    <n v="208448.4205419315"/>
  </r>
  <r>
    <x v="2"/>
    <x v="38"/>
    <x v="24"/>
    <n v="521852.38467490143"/>
    <n v="199473.11067574035"/>
  </r>
  <r>
    <x v="3"/>
    <x v="0"/>
    <x v="30"/>
    <n v="96255.477827884708"/>
    <n v="30446.968036625018"/>
  </r>
  <r>
    <x v="3"/>
    <x v="13"/>
    <x v="5"/>
    <n v="107397.3394890772"/>
    <n v="34337.442796575073"/>
  </r>
  <r>
    <x v="2"/>
    <x v="38"/>
    <x v="9"/>
    <n v="48717.167236177396"/>
    <n v="19511.041944319048"/>
  </r>
  <r>
    <x v="0"/>
    <x v="14"/>
    <x v="6"/>
    <n v="0"/>
    <n v="0"/>
  </r>
  <r>
    <x v="1"/>
    <x v="15"/>
    <x v="53"/>
    <n v="82887.935872662201"/>
    <n v="-145560.87093758513"/>
  </r>
  <r>
    <x v="2"/>
    <x v="15"/>
    <x v="53"/>
    <n v="13562.821027438582"/>
    <n v="-33260.574587146424"/>
  </r>
  <r>
    <x v="1"/>
    <x v="22"/>
    <x v="61"/>
    <n v="49.7490225210734"/>
    <n v="21.090540978957598"/>
  </r>
  <r>
    <x v="0"/>
    <x v="21"/>
    <x v="61"/>
    <n v="55.377983501360397"/>
    <n v="4.5389438496069996"/>
  </r>
  <r>
    <x v="2"/>
    <x v="46"/>
    <x v="35"/>
    <n v="462714.08826458495"/>
    <n v="235596.5750875432"/>
  </r>
  <r>
    <x v="3"/>
    <x v="34"/>
    <x v="63"/>
    <n v="1437273.8283425018"/>
    <n v="728035.84514246089"/>
  </r>
  <r>
    <x v="3"/>
    <x v="40"/>
    <x v="13"/>
    <n v="40222.456503906098"/>
    <n v="12344.847686988031"/>
  </r>
  <r>
    <x v="3"/>
    <x v="6"/>
    <x v="45"/>
    <n v="37163.079935873058"/>
    <n v="11191.964850801733"/>
  </r>
  <r>
    <x v="1"/>
    <x v="16"/>
    <x v="56"/>
    <n v="80328.52755359943"/>
    <n v="21959.769395665262"/>
  </r>
  <r>
    <x v="1"/>
    <x v="17"/>
    <x v="27"/>
    <n v="2308879.9378660447"/>
    <n v="1188213.9446404278"/>
  </r>
  <r>
    <x v="3"/>
    <x v="17"/>
    <x v="27"/>
    <n v="1433511.7892083249"/>
    <n v="723151.82110267598"/>
  </r>
  <r>
    <x v="1"/>
    <x v="39"/>
    <x v="31"/>
    <n v="65162.876396187523"/>
    <n v="36169.404550460516"/>
  </r>
  <r>
    <x v="1"/>
    <x v="14"/>
    <x v="6"/>
    <n v="11468.170396725433"/>
    <n v="963.88157396766064"/>
  </r>
  <r>
    <x v="0"/>
    <x v="40"/>
    <x v="13"/>
    <n v="36469.512227860636"/>
    <n v="10241.294224135871"/>
  </r>
  <r>
    <x v="3"/>
    <x v="29"/>
    <x v="37"/>
    <n v="127879.5974706847"/>
    <n v="41495.463399748209"/>
  </r>
  <r>
    <x v="0"/>
    <x v="30"/>
    <x v="39"/>
    <n v="0"/>
    <n v="0"/>
  </r>
  <r>
    <x v="0"/>
    <x v="29"/>
    <x v="40"/>
    <n v="0"/>
    <n v="0"/>
  </r>
  <r>
    <x v="1"/>
    <x v="11"/>
    <x v="38"/>
    <n v="1320.574199206905"/>
    <n v="89.707427112615505"/>
  </r>
  <r>
    <x v="1"/>
    <x v="20"/>
    <x v="32"/>
    <n v="1015468.8000878673"/>
    <n v="668635.01013233"/>
  </r>
  <r>
    <x v="3"/>
    <x v="20"/>
    <x v="32"/>
    <n v="662354.8767484409"/>
    <n v="429648.65365861752"/>
  </r>
  <r>
    <x v="3"/>
    <x v="37"/>
    <x v="23"/>
    <n v="43190.329102400756"/>
    <n v="23764.7542374185"/>
  </r>
  <r>
    <x v="3"/>
    <x v="24"/>
    <x v="19"/>
    <n v="599413.67529320682"/>
    <n v="391224.00700559292"/>
  </r>
  <r>
    <x v="3"/>
    <x v="21"/>
    <x v="23"/>
    <n v="590256.30739391875"/>
    <n v="383433.7006582446"/>
  </r>
  <r>
    <x v="2"/>
    <x v="25"/>
    <x v="57"/>
    <n v="170397.04911452322"/>
    <n v="114708.77280528544"/>
  </r>
  <r>
    <x v="3"/>
    <x v="22"/>
    <x v="22"/>
    <n v="32175.091877971587"/>
    <n v="18239.909772976389"/>
  </r>
  <r>
    <x v="2"/>
    <x v="36"/>
    <x v="18"/>
    <n v="184314.73246517422"/>
    <n v="123276.24721849644"/>
  </r>
  <r>
    <x v="2"/>
    <x v="36"/>
    <x v="32"/>
    <n v="11793.514209679854"/>
    <n v="6236.3808537738096"/>
  </r>
  <r>
    <x v="2"/>
    <x v="39"/>
    <x v="31"/>
    <n v="11247.343782054601"/>
    <n v="6550.5912336178135"/>
  </r>
  <r>
    <x v="3"/>
    <x v="9"/>
    <x v="7"/>
    <n v="60.974067543621302"/>
    <n v="-26.468348337067699"/>
  </r>
  <r>
    <x v="2"/>
    <x v="7"/>
    <x v="16"/>
    <n v="12407.996156491809"/>
    <n v="4089.1083938329875"/>
  </r>
  <r>
    <x v="1"/>
    <x v="4"/>
    <x v="52"/>
    <n v="13166.492550205561"/>
    <n v="1456.3076481928458"/>
  </r>
  <r>
    <x v="1"/>
    <x v="16"/>
    <x v="63"/>
    <n v="20706.974064658836"/>
    <n v="2244.5339494992154"/>
  </r>
  <r>
    <x v="2"/>
    <x v="26"/>
    <x v="63"/>
    <n v="12166.646304705815"/>
    <n v="3779.2117819171235"/>
  </r>
  <r>
    <x v="1"/>
    <x v="41"/>
    <x v="38"/>
    <n v="2734351.6301032617"/>
    <n v="1064241.7567272247"/>
  </r>
  <r>
    <x v="0"/>
    <x v="29"/>
    <x v="4"/>
    <n v="0"/>
    <n v="0"/>
  </r>
  <r>
    <x v="3"/>
    <x v="28"/>
    <x v="46"/>
    <n v="131509.89996414536"/>
    <n v="43131.267416978539"/>
  </r>
  <r>
    <x v="2"/>
    <x v="22"/>
    <x v="26"/>
    <n v="1112.2825280836646"/>
    <n v="113.4673777456555"/>
  </r>
  <r>
    <x v="3"/>
    <x v="36"/>
    <x v="17"/>
    <n v="121.2056217428088"/>
    <n v="67.202271326826903"/>
  </r>
  <r>
    <x v="2"/>
    <x v="9"/>
    <x v="16"/>
    <n v="5142.7152747696837"/>
    <n v="618.91751066951917"/>
  </r>
  <r>
    <x v="0"/>
    <x v="35"/>
    <x v="42"/>
    <n v="1152803.7853685941"/>
    <n v="592620.43146791076"/>
  </r>
  <r>
    <x v="2"/>
    <x v="42"/>
    <x v="39"/>
    <n v="3810.0550284162732"/>
    <n v="340.91628734928429"/>
  </r>
  <r>
    <x v="0"/>
    <x v="11"/>
    <x v="36"/>
    <n v="0"/>
    <n v="0"/>
  </r>
  <r>
    <x v="2"/>
    <x v="15"/>
    <x v="15"/>
    <n v="86.062417933395693"/>
    <n v="70.496286211669599"/>
  </r>
  <r>
    <x v="2"/>
    <x v="40"/>
    <x v="45"/>
    <n v="5188.4764702824268"/>
    <n v="555.74411508585627"/>
  </r>
  <r>
    <x v="1"/>
    <x v="56"/>
    <x v="56"/>
    <n v="1181.4325893712214"/>
    <n v="106.4372345605146"/>
  </r>
  <r>
    <x v="2"/>
    <x v="16"/>
    <x v="56"/>
    <n v="16401.626752616281"/>
    <n v="5401.5759321237001"/>
  </r>
  <r>
    <x v="1"/>
    <x v="39"/>
    <x v="57"/>
    <n v="251.56322144948601"/>
    <n v="-37.2897722222406"/>
  </r>
  <r>
    <x v="1"/>
    <x v="48"/>
    <x v="7"/>
    <n v="32140.814116194095"/>
    <n v="3734.1325071792958"/>
  </r>
  <r>
    <x v="2"/>
    <x v="22"/>
    <x v="22"/>
    <n v="9406.3573412275728"/>
    <n v="5116.6976369108725"/>
  </r>
  <r>
    <x v="2"/>
    <x v="21"/>
    <x v="22"/>
    <n v="1675.5170299469901"/>
    <n v="421.09618560381341"/>
  </r>
  <r>
    <x v="0"/>
    <x v="24"/>
    <x v="23"/>
    <n v="3294.6271265845971"/>
    <n v="487.14002759769011"/>
  </r>
  <r>
    <x v="3"/>
    <x v="44"/>
    <x v="42"/>
    <n v="7567.2250171841079"/>
    <n v="779.01937667936681"/>
  </r>
  <r>
    <x v="0"/>
    <x v="52"/>
    <x v="31"/>
    <n v="52.546749606731098"/>
    <n v="25.091531790717699"/>
  </r>
  <r>
    <x v="2"/>
    <x v="31"/>
    <x v="40"/>
    <n v="28555.491105442914"/>
    <n v="9086.0855847588937"/>
  </r>
  <r>
    <x v="2"/>
    <x v="32"/>
    <x v="38"/>
    <n v="31227.140385104638"/>
    <n v="9904.3325214955603"/>
  </r>
  <r>
    <x v="0"/>
    <x v="46"/>
    <x v="12"/>
    <n v="14038.050069161378"/>
    <n v="1752.7674891194301"/>
  </r>
  <r>
    <x v="1"/>
    <x v="32"/>
    <x v="4"/>
    <n v="21556.012703830333"/>
    <n v="2021.5440694454078"/>
  </r>
  <r>
    <x v="3"/>
    <x v="18"/>
    <x v="50"/>
    <n v="1441797.3963745059"/>
    <n v="731090.12638240389"/>
  </r>
  <r>
    <x v="3"/>
    <x v="18"/>
    <x v="27"/>
    <n v="11574.907900963715"/>
    <n v="1865.1884752171561"/>
  </r>
  <r>
    <x v="1"/>
    <x v="19"/>
    <x v="9"/>
    <n v="-381.51253734657172"/>
    <n v="34.401321515586503"/>
  </r>
  <r>
    <x v="1"/>
    <x v="4"/>
    <x v="8"/>
    <n v="-281.99664875600803"/>
    <n v="-360.20808105740213"/>
  </r>
  <r>
    <x v="0"/>
    <x v="38"/>
    <x v="30"/>
    <n v="0"/>
    <n v="0"/>
  </r>
  <r>
    <x v="0"/>
    <x v="16"/>
    <x v="35"/>
    <n v="479.83206333897988"/>
    <n v="108.4483490680137"/>
  </r>
  <r>
    <x v="1"/>
    <x v="5"/>
    <x v="45"/>
    <n v="737.14485029453272"/>
    <n v="45.768421999089902"/>
  </r>
  <r>
    <x v="1"/>
    <x v="43"/>
    <x v="2"/>
    <n v="66071.817478253521"/>
    <n v="36706.744174178806"/>
  </r>
  <r>
    <x v="3"/>
    <x v="32"/>
    <x v="39"/>
    <n v="-290.08720504678388"/>
    <n v="-126.38277131901241"/>
  </r>
  <r>
    <x v="1"/>
    <x v="28"/>
    <x v="37"/>
    <n v="767.85146172234465"/>
    <n v="88.360581221462596"/>
  </r>
  <r>
    <x v="1"/>
    <x v="11"/>
    <x v="40"/>
    <n v="55.609549079263402"/>
    <n v="3.2864606395244"/>
  </r>
  <r>
    <x v="1"/>
    <x v="41"/>
    <x v="47"/>
    <n v="470.01074023665421"/>
    <n v="152.55935002858649"/>
  </r>
  <r>
    <x v="0"/>
    <x v="14"/>
    <x v="7"/>
    <n v="0"/>
    <n v="0"/>
  </r>
  <r>
    <x v="3"/>
    <x v="42"/>
    <x v="39"/>
    <n v="8852.8035206082532"/>
    <n v="522.35794221165975"/>
  </r>
  <r>
    <x v="1"/>
    <x v="24"/>
    <x v="22"/>
    <n v="98.739432253715805"/>
    <n v="37.042099822793901"/>
  </r>
  <r>
    <x v="3"/>
    <x v="7"/>
    <x v="52"/>
    <n v="447.0665176664229"/>
    <n v="136.7206673040364"/>
  </r>
  <r>
    <x v="1"/>
    <x v="21"/>
    <x v="26"/>
    <n v="270.53749370705623"/>
    <n v="-32.155033418851701"/>
  </r>
  <r>
    <x v="0"/>
    <x v="20"/>
    <x v="57"/>
    <n v="13.139621818471101"/>
    <n v="-72.323340770009906"/>
  </r>
  <r>
    <x v="2"/>
    <x v="43"/>
    <x v="18"/>
    <n v="203.18745936295841"/>
    <n v="44.980076697932702"/>
  </r>
  <r>
    <x v="0"/>
    <x v="15"/>
    <x v="16"/>
    <n v="10.3619266999091"/>
    <n v="17.0483680015091"/>
  </r>
  <r>
    <x v="1"/>
    <x v="45"/>
    <x v="1"/>
    <n v="44.8334691488636"/>
    <n v="2.5815677916056998"/>
  </r>
  <r>
    <x v="3"/>
    <x v="8"/>
    <x v="10"/>
    <n v="-71.639056727145302"/>
    <n v="-41.213857860231698"/>
  </r>
  <r>
    <x v="3"/>
    <x v="4"/>
    <x v="9"/>
    <n v="-41.301296453323602"/>
    <n v="-53.965969511578201"/>
  </r>
  <r>
    <x v="2"/>
    <x v="10"/>
    <x v="7"/>
    <n v="761.86164267043705"/>
    <n v="180.9290690726686"/>
  </r>
  <r>
    <x v="1"/>
    <x v="6"/>
    <x v="52"/>
    <n v="166.57571380605711"/>
    <n v="79.122325620894102"/>
  </r>
  <r>
    <x v="2"/>
    <x v="6"/>
    <x v="16"/>
    <n v="-6.0962102784064003"/>
    <n v="64.708242478231995"/>
  </r>
  <r>
    <x v="0"/>
    <x v="8"/>
    <x v="16"/>
    <n v="593.05247036430865"/>
    <n v="52.217010726454298"/>
  </r>
  <r>
    <x v="0"/>
    <x v="26"/>
    <x v="41"/>
    <n v="1023.4927737180521"/>
    <n v="244.19006454859931"/>
  </r>
  <r>
    <x v="2"/>
    <x v="17"/>
    <x v="35"/>
    <n v="36.971283431340403"/>
    <n v="27.242066202091301"/>
  </r>
  <r>
    <x v="2"/>
    <x v="39"/>
    <x v="57"/>
    <n v="-32.1943980121046"/>
    <n v="-23.4788919936253"/>
  </r>
  <r>
    <x v="1"/>
    <x v="48"/>
    <x v="30"/>
    <n v="-48.222346107106397"/>
    <n v="-24.223148193750699"/>
  </r>
  <r>
    <x v="2"/>
    <x v="36"/>
    <x v="33"/>
    <n v="848.70790355486145"/>
    <n v="83.248587679703704"/>
  </r>
  <r>
    <x v="3"/>
    <x v="48"/>
    <x v="7"/>
    <n v="17455.75445348721"/>
    <n v="1902.2153517416828"/>
  </r>
  <r>
    <x v="3"/>
    <x v="17"/>
    <x v="63"/>
    <n v="452.04962880379861"/>
    <n v="-63.856925401322499"/>
  </r>
  <r>
    <x v="0"/>
    <x v="29"/>
    <x v="47"/>
    <n v="0"/>
    <n v="0"/>
  </r>
  <r>
    <x v="1"/>
    <x v="45"/>
    <x v="36"/>
    <n v="1308.1202169203953"/>
    <n v="55.718951285669696"/>
  </r>
  <r>
    <x v="1"/>
    <x v="31"/>
    <x v="3"/>
    <n v="-188.0165417923447"/>
    <n v="-12.243814179573199"/>
  </r>
  <r>
    <x v="3"/>
    <x v="52"/>
    <x v="33"/>
    <n v="3.2894903266806002"/>
    <n v="-19.5436699394056"/>
  </r>
  <r>
    <x v="0"/>
    <x v="46"/>
    <x v="45"/>
    <n v="-372.492047670435"/>
    <n v="-184.36121700135121"/>
  </r>
  <r>
    <x v="3"/>
    <x v="4"/>
    <x v="25"/>
    <n v="-780.52579990889478"/>
    <n v="-351.0954776921842"/>
  </r>
  <r>
    <x v="1"/>
    <x v="20"/>
    <x v="78"/>
    <n v="-116.392700683157"/>
    <n v="-11.441499118400399"/>
  </r>
  <r>
    <x v="1"/>
    <x v="9"/>
    <x v="25"/>
    <n v="144.21350915667151"/>
    <n v="326.87775631199202"/>
  </r>
  <r>
    <x v="1"/>
    <x v="25"/>
    <x v="23"/>
    <n v="425.3272071905705"/>
    <n v="58.2376074477827"/>
  </r>
  <r>
    <x v="2"/>
    <x v="43"/>
    <x v="32"/>
    <n v="88.784411588297601"/>
    <n v="22.0084784644772"/>
  </r>
  <r>
    <x v="1"/>
    <x v="28"/>
    <x v="39"/>
    <n v="130.05610076052301"/>
    <n v="29.413468211065702"/>
  </r>
  <r>
    <x v="0"/>
    <x v="14"/>
    <x v="11"/>
    <n v="0"/>
    <n v="0"/>
  </r>
  <r>
    <x v="2"/>
    <x v="10"/>
    <x v="11"/>
    <n v="6.9887384185948997"/>
    <n v="50.340430429912402"/>
  </r>
  <r>
    <x v="3"/>
    <x v="15"/>
    <x v="6"/>
    <n v="53.428856163101102"/>
    <n v="25.5865135476684"/>
  </r>
  <r>
    <x v="3"/>
    <x v="49"/>
    <x v="30"/>
    <n v="341.15583231754158"/>
    <n v="102.1423386923845"/>
  </r>
  <r>
    <x v="2"/>
    <x v="9"/>
    <x v="6"/>
    <n v="-18.277932461405999"/>
    <n v="37.200621421039799"/>
  </r>
  <r>
    <x v="1"/>
    <x v="33"/>
    <x v="21"/>
    <n v="-79.549396997614807"/>
    <n v="-28.188784942698799"/>
  </r>
  <r>
    <x v="3"/>
    <x v="23"/>
    <x v="22"/>
    <n v="32.002337776146497"/>
    <n v="14.387514819614999"/>
  </r>
  <r>
    <x v="3"/>
    <x v="11"/>
    <x v="38"/>
    <n v="344.18517689309613"/>
    <n v="-0.95298108198319997"/>
  </r>
  <r>
    <x v="1"/>
    <x v="6"/>
    <x v="16"/>
    <n v="158.55842819432081"/>
    <n v="147.69772553425341"/>
  </r>
  <r>
    <x v="0"/>
    <x v="7"/>
    <x v="36"/>
    <n v="-4.1376057094623997"/>
    <n v="-4.8883935491230996"/>
  </r>
  <r>
    <x v="0"/>
    <x v="12"/>
    <x v="30"/>
    <n v="0"/>
    <n v="0"/>
  </r>
  <r>
    <x v="3"/>
    <x v="4"/>
    <x v="7"/>
    <n v="-205.74501195258719"/>
    <n v="-85.873328824954598"/>
  </r>
  <r>
    <x v="1"/>
    <x v="38"/>
    <x v="38"/>
    <n v="-95.133058910821305"/>
    <n v="-39.702684298501602"/>
  </r>
  <r>
    <x v="3"/>
    <x v="37"/>
    <x v="22"/>
    <n v="344.65500353328957"/>
    <n v="-3.7957811370893002"/>
  </r>
  <r>
    <x v="1"/>
    <x v="12"/>
    <x v="37"/>
    <n v="50.598273623704301"/>
    <n v="6.1352141960394002"/>
  </r>
  <r>
    <x v="2"/>
    <x v="51"/>
    <x v="50"/>
    <n v="14869.424468134366"/>
    <n v="3148.2950205857319"/>
  </r>
  <r>
    <x v="1"/>
    <x v="39"/>
    <x v="34"/>
    <n v="-99.1843663913141"/>
    <n v="-2.2273768787065999"/>
  </r>
  <r>
    <x v="0"/>
    <x v="0"/>
    <x v="46"/>
    <n v="0"/>
    <n v="0"/>
  </r>
  <r>
    <x v="0"/>
    <x v="37"/>
    <x v="55"/>
    <n v="-9.1724671621885001"/>
    <n v="-1.2983090047331001"/>
  </r>
  <r>
    <x v="1"/>
    <x v="11"/>
    <x v="47"/>
    <n v="41.755273372164602"/>
    <n v="2.5699464945367998"/>
  </r>
  <r>
    <x v="1"/>
    <x v="50"/>
    <x v="19"/>
    <n v="286.571243916951"/>
    <n v="-6.1572055947192004"/>
  </r>
  <r>
    <x v="1"/>
    <x v="8"/>
    <x v="10"/>
    <n v="-235.12798770602649"/>
    <n v="-157.9733979480495"/>
  </r>
  <r>
    <x v="3"/>
    <x v="5"/>
    <x v="45"/>
    <n v="-65.4785312011565"/>
    <n v="-146.75853965463091"/>
  </r>
  <r>
    <x v="3"/>
    <x v="4"/>
    <x v="10"/>
    <n v="-574.93737573726594"/>
    <n v="-477.64986378863608"/>
  </r>
  <r>
    <x v="1"/>
    <x v="39"/>
    <x v="22"/>
    <n v="-82.714640883713002"/>
    <n v="4.8286855360369003"/>
  </r>
  <r>
    <x v="3"/>
    <x v="33"/>
    <x v="34"/>
    <n v="-19.165393912301202"/>
    <n v="-4.1858937299800996"/>
  </r>
  <r>
    <x v="0"/>
    <x v="4"/>
    <x v="25"/>
    <n v="-257.88066828092821"/>
    <n v="-315.92271869891249"/>
  </r>
  <r>
    <x v="3"/>
    <x v="10"/>
    <x v="18"/>
    <n v="-10.003211323837499"/>
    <n v="-11.8747824392276"/>
  </r>
  <r>
    <x v="0"/>
    <x v="7"/>
    <x v="6"/>
    <n v="-43.598264728632003"/>
    <n v="-68.695240193908703"/>
  </r>
  <r>
    <x v="1"/>
    <x v="52"/>
    <x v="33"/>
    <n v="56.853766211670496"/>
    <n v="-72.742063457473407"/>
  </r>
  <r>
    <x v="1"/>
    <x v="40"/>
    <x v="11"/>
    <n v="152.91027615158001"/>
    <n v="9.0049414918250008"/>
  </r>
  <r>
    <x v="0"/>
    <x v="49"/>
    <x v="9"/>
    <n v="0"/>
    <n v="0"/>
  </r>
  <r>
    <x v="2"/>
    <x v="23"/>
    <x v="67"/>
    <n v="-65.8754910712548"/>
    <n v="-5.6809940247912003"/>
  </r>
  <r>
    <x v="1"/>
    <x v="51"/>
    <x v="27"/>
    <n v="1965.5340455861417"/>
    <n v="250.22693977424609"/>
  </r>
  <r>
    <x v="2"/>
    <x v="53"/>
    <x v="50"/>
    <n v="3639.8468376678884"/>
    <n v="455.08321091776202"/>
  </r>
  <r>
    <x v="0"/>
    <x v="53"/>
    <x v="49"/>
    <n v="95.294229279037694"/>
    <n v="18.417163454520999"/>
  </r>
  <r>
    <x v="1"/>
    <x v="7"/>
    <x v="8"/>
    <n v="299.38528124816531"/>
    <n v="198.47159278229461"/>
  </r>
  <r>
    <x v="2"/>
    <x v="19"/>
    <x v="9"/>
    <n v="-8.4748881417648008"/>
    <n v="104.0505722872841"/>
  </r>
  <r>
    <x v="1"/>
    <x v="38"/>
    <x v="91"/>
    <n v="9.7259793872000004E-3"/>
    <n v="-0.15711605352169999"/>
  </r>
  <r>
    <x v="1"/>
    <x v="7"/>
    <x v="6"/>
    <n v="62.920062299783602"/>
    <n v="19.853070723023102"/>
  </r>
  <r>
    <x v="3"/>
    <x v="13"/>
    <x v="37"/>
    <n v="-6.5307243771861003"/>
    <n v="-22.918316979751399"/>
  </r>
  <r>
    <x v="2"/>
    <x v="28"/>
    <x v="40"/>
    <n v="51.580491065851298"/>
    <n v="13.2439774565752"/>
  </r>
  <r>
    <x v="3"/>
    <x v="23"/>
    <x v="26"/>
    <n v="10.3476463662422"/>
    <n v="1.3275437560892001"/>
  </r>
  <r>
    <x v="0"/>
    <x v="25"/>
    <x v="58"/>
    <n v="-7.0497983305116003"/>
    <n v="-3.2789148906091001"/>
  </r>
  <r>
    <x v="1"/>
    <x v="13"/>
    <x v="4"/>
    <n v="106.9764426365079"/>
    <n v="14.9252789815519"/>
  </r>
  <r>
    <x v="0"/>
    <x v="7"/>
    <x v="9"/>
    <n v="7.7749003834549004"/>
    <n v="30.271782918471398"/>
  </r>
  <r>
    <x v="0"/>
    <x v="11"/>
    <x v="40"/>
    <n v="0"/>
    <n v="0"/>
  </r>
  <r>
    <x v="3"/>
    <x v="52"/>
    <x v="34"/>
    <n v="-4.2855850907938002"/>
    <n v="6.6593083230900005E-2"/>
  </r>
  <r>
    <x v="3"/>
    <x v="13"/>
    <x v="47"/>
    <n v="-83.163773926325206"/>
    <n v="-20.119968845891201"/>
  </r>
  <r>
    <x v="2"/>
    <x v="17"/>
    <x v="8"/>
    <n v="-135.12850405095099"/>
    <n v="-9.3484258458854992"/>
  </r>
  <r>
    <x v="0"/>
    <x v="37"/>
    <x v="75"/>
    <n v="-70.190934525087698"/>
    <n v="-5.5692740235385001"/>
  </r>
  <r>
    <x v="2"/>
    <x v="10"/>
    <x v="46"/>
    <n v="45.077553026430998"/>
    <n v="18.6447420844842"/>
  </r>
  <r>
    <x v="1"/>
    <x v="20"/>
    <x v="34"/>
    <n v="-65.158401763596601"/>
    <n v="-15.4861583326346"/>
  </r>
  <r>
    <x v="0"/>
    <x v="5"/>
    <x v="45"/>
    <n v="-185.6259419240036"/>
    <n v="-98.698690849328997"/>
  </r>
  <r>
    <x v="0"/>
    <x v="16"/>
    <x v="4"/>
    <n v="-26.064937585028101"/>
    <n v="-19.4408259278608"/>
  </r>
  <r>
    <x v="1"/>
    <x v="38"/>
    <x v="39"/>
    <n v="91.404886209059995"/>
    <n v="4.3260543831396001"/>
  </r>
  <r>
    <x v="3"/>
    <x v="9"/>
    <x v="25"/>
    <n v="-36.347905747141397"/>
    <n v="49.741151173906303"/>
  </r>
  <r>
    <x v="3"/>
    <x v="11"/>
    <x v="1"/>
    <n v="156.0304008705908"/>
    <n v="39.392813556893401"/>
  </r>
  <r>
    <x v="3"/>
    <x v="7"/>
    <x v="29"/>
    <n v="-255.08525538438519"/>
    <n v="-101.9840161149491"/>
  </r>
  <r>
    <x v="1"/>
    <x v="26"/>
    <x v="13"/>
    <n v="-101.08338235794891"/>
    <n v="5.1542712145639999"/>
  </r>
  <r>
    <x v="1"/>
    <x v="52"/>
    <x v="73"/>
    <n v="0"/>
    <n v="0"/>
  </r>
  <r>
    <x v="3"/>
    <x v="26"/>
    <x v="12"/>
    <n v="-607.49326005399155"/>
    <n v="-324.93894177423221"/>
  </r>
  <r>
    <x v="0"/>
    <x v="52"/>
    <x v="23"/>
    <n v="18.685549826201999"/>
    <n v="1.5161133417884001"/>
  </r>
  <r>
    <x v="3"/>
    <x v="0"/>
    <x v="4"/>
    <n v="14.3008577568335"/>
    <n v="25.706815736492999"/>
  </r>
  <r>
    <x v="1"/>
    <x v="4"/>
    <x v="5"/>
    <n v="358.6478003232146"/>
    <n v="208.04417974377699"/>
  </r>
  <r>
    <x v="3"/>
    <x v="24"/>
    <x v="61"/>
    <n v="-61.360680491798298"/>
    <n v="-33.867438322107901"/>
  </r>
  <r>
    <x v="2"/>
    <x v="26"/>
    <x v="45"/>
    <n v="-135.36576671219831"/>
    <n v="-2.8807659455398"/>
  </r>
  <r>
    <x v="3"/>
    <x v="52"/>
    <x v="17"/>
    <n v="9.4038593447461007"/>
    <n v="-2.0725136461594"/>
  </r>
  <r>
    <x v="3"/>
    <x v="33"/>
    <x v="32"/>
    <n v="-83.338360204855604"/>
    <n v="-25.591782264680599"/>
  </r>
  <r>
    <x v="3"/>
    <x v="54"/>
    <x v="33"/>
    <n v="-10.003211323837499"/>
    <n v="-11.8747824392276"/>
  </r>
  <r>
    <x v="3"/>
    <x v="30"/>
    <x v="21"/>
    <n v="-84.593411355333899"/>
    <n v="-33.262842824661597"/>
  </r>
  <r>
    <x v="3"/>
    <x v="20"/>
    <x v="57"/>
    <n v="-37.092240344588902"/>
    <n v="-23.786525180958598"/>
  </r>
  <r>
    <x v="1"/>
    <x v="20"/>
    <x v="64"/>
    <n v="-58.196350341578501"/>
    <n v="-5.7207495592001996"/>
  </r>
  <r>
    <x v="2"/>
    <x v="54"/>
    <x v="37"/>
    <n v="-4.4805246803063001"/>
    <n v="-5.1061460645179002"/>
  </r>
  <r>
    <x v="0"/>
    <x v="55"/>
    <x v="42"/>
    <n v="889.38469215678595"/>
    <n v="52.674726036918202"/>
  </r>
  <r>
    <x v="2"/>
    <x v="55"/>
    <x v="54"/>
    <n v="185.20244300848429"/>
    <n v="87.750103641001402"/>
  </r>
  <r>
    <x v="1"/>
    <x v="5"/>
    <x v="14"/>
    <n v="2.4489760481045999"/>
    <n v="4.1289045621401996"/>
  </r>
  <r>
    <x v="0"/>
    <x v="25"/>
    <x v="64"/>
    <n v="-7.0497983305116003"/>
    <n v="-3.2789148906091001"/>
  </r>
  <r>
    <x v="0"/>
    <x v="35"/>
    <x v="56"/>
    <n v="18.052577560217198"/>
    <n v="11.4666214218514"/>
  </r>
  <r>
    <x v="0"/>
    <x v="9"/>
    <x v="5"/>
    <n v="0"/>
    <n v="0"/>
  </r>
  <r>
    <x v="1"/>
    <x v="17"/>
    <x v="35"/>
    <n v="-427.89398177216287"/>
    <n v="-188.43935149279901"/>
  </r>
  <r>
    <x v="1"/>
    <x v="17"/>
    <x v="53"/>
    <n v="-260.0735256996623"/>
    <n v="-149.42623087964199"/>
  </r>
  <r>
    <x v="3"/>
    <x v="4"/>
    <x v="11"/>
    <n v="-150.34996494859581"/>
    <n v="-17.797921697861"/>
  </r>
  <r>
    <x v="2"/>
    <x v="23"/>
    <x v="23"/>
    <n v="39.481742014524997"/>
    <n v="15.9245603813615"/>
  </r>
  <r>
    <x v="1"/>
    <x v="28"/>
    <x v="4"/>
    <n v="2932.4595477908956"/>
    <n v="154.04370480572049"/>
  </r>
  <r>
    <x v="1"/>
    <x v="4"/>
    <x v="39"/>
    <n v="0"/>
    <n v="0"/>
  </r>
  <r>
    <x v="3"/>
    <x v="26"/>
    <x v="10"/>
    <n v="-384.91624395087581"/>
    <n v="-236.78664555123319"/>
  </r>
  <r>
    <x v="1"/>
    <x v="11"/>
    <x v="37"/>
    <n v="47.654843045296403"/>
    <n v="-23.392308222127401"/>
  </r>
  <r>
    <x v="3"/>
    <x v="54"/>
    <x v="0"/>
    <n v="-11.6192059908263"/>
    <n v="-12.8623270507142"/>
  </r>
  <r>
    <x v="3"/>
    <x v="40"/>
    <x v="51"/>
    <n v="119.84531403903151"/>
    <n v="88.838767198341799"/>
  </r>
  <r>
    <x v="1"/>
    <x v="34"/>
    <x v="53"/>
    <n v="-184.15243624423121"/>
    <n v="-64.142761290093105"/>
  </r>
  <r>
    <x v="1"/>
    <x v="0"/>
    <x v="4"/>
    <n v="111.7525185475984"/>
    <n v="20.203096466779801"/>
  </r>
  <r>
    <x v="1"/>
    <x v="55"/>
    <x v="12"/>
    <n v="-23.719294372280402"/>
    <n v="-15.113893359115201"/>
  </r>
  <r>
    <x v="2"/>
    <x v="39"/>
    <x v="34"/>
    <n v="27.720825402953899"/>
    <n v="12.7843388104762"/>
  </r>
  <r>
    <x v="1"/>
    <x v="15"/>
    <x v="52"/>
    <n v="187.74080262509"/>
    <n v="117.9341036294512"/>
  </r>
  <r>
    <x v="3"/>
    <x v="54"/>
    <x v="61"/>
    <n v="-3.9775486578648001"/>
    <n v="-7.2483110687275998"/>
  </r>
  <r>
    <x v="0"/>
    <x v="52"/>
    <x v="22"/>
    <n v="18.685549826201999"/>
    <n v="1.5161133417884001"/>
  </r>
  <r>
    <x v="1"/>
    <x v="34"/>
    <x v="16"/>
    <n v="-78.511114430628297"/>
    <n v="-57.982038192501101"/>
  </r>
  <r>
    <x v="0"/>
    <x v="27"/>
    <x v="11"/>
    <n v="-12.834907906294401"/>
    <n v="7.9084769024500998"/>
  </r>
  <r>
    <x v="0"/>
    <x v="13"/>
    <x v="4"/>
    <n v="0"/>
    <n v="0"/>
  </r>
  <r>
    <x v="2"/>
    <x v="11"/>
    <x v="31"/>
    <n v="-51.772267034698302"/>
    <n v="-20.947991903198101"/>
  </r>
  <r>
    <x v="2"/>
    <x v="24"/>
    <x v="43"/>
    <n v="-2.0075629708984"/>
    <n v="-0.1443131043318"/>
  </r>
  <r>
    <x v="1"/>
    <x v="53"/>
    <x v="41"/>
    <n v="17.5533299934235"/>
    <n v="3.1714123252401998"/>
  </r>
  <r>
    <x v="1"/>
    <x v="0"/>
    <x v="46"/>
    <n v="41.755273372164602"/>
    <n v="2.5699464945367998"/>
  </r>
  <r>
    <x v="3"/>
    <x v="48"/>
    <x v="73"/>
    <n v="3.9775486578648001"/>
    <n v="7.2483110687275998"/>
  </r>
  <r>
    <x v="3"/>
    <x v="6"/>
    <x v="25"/>
    <n v="35.145818697192702"/>
    <n v="18.766964932476501"/>
  </r>
  <r>
    <x v="0"/>
    <x v="37"/>
    <x v="82"/>
    <n v="-70.190934525087698"/>
    <n v="-5.5692740235385001"/>
  </r>
  <r>
    <x v="0"/>
    <x v="16"/>
    <x v="34"/>
    <n v="-16.806333951413801"/>
    <n v="-11.3157792053631"/>
  </r>
  <r>
    <x v="1"/>
    <x v="5"/>
    <x v="16"/>
    <n v="-69.661056118199795"/>
    <n v="-41.716928025602201"/>
  </r>
  <r>
    <x v="2"/>
    <x v="11"/>
    <x v="82"/>
    <n v="-26.679806817260101"/>
    <n v="-15.059953225975301"/>
  </r>
  <r>
    <x v="0"/>
    <x v="12"/>
    <x v="46"/>
    <n v="0"/>
    <n v="0"/>
  </r>
  <r>
    <x v="1"/>
    <x v="13"/>
    <x v="0"/>
    <n v="-23.649294983960701"/>
    <n v="-5.1538268499323996"/>
  </r>
  <r>
    <x v="3"/>
    <x v="36"/>
    <x v="23"/>
    <n v="32.078065633943901"/>
    <n v="21.389748540934001"/>
  </r>
  <r>
    <x v="0"/>
    <x v="49"/>
    <x v="40"/>
    <n v="0"/>
    <n v="0"/>
  </r>
  <r>
    <x v="2"/>
    <x v="7"/>
    <x v="25"/>
    <n v="-157.80042091123701"/>
    <n v="-102.02628190418039"/>
  </r>
  <r>
    <x v="0"/>
    <x v="40"/>
    <x v="10"/>
    <n v="-111.7658739136553"/>
    <n v="-0.43509417059260003"/>
  </r>
  <r>
    <x v="0"/>
    <x v="26"/>
    <x v="14"/>
    <n v="127.88423523547699"/>
    <n v="7.8779920869144"/>
  </r>
  <r>
    <x v="1"/>
    <x v="51"/>
    <x v="56"/>
    <n v="252.6630159423249"/>
    <n v="66.882532632743406"/>
  </r>
  <r>
    <x v="1"/>
    <x v="33"/>
    <x v="31"/>
    <n v="-3.4727417792266002"/>
    <n v="-3.8375640641562998"/>
  </r>
  <r>
    <x v="0"/>
    <x v="6"/>
    <x v="29"/>
    <n v="-127.88423523547699"/>
    <n v="-7.8779920869144"/>
  </r>
  <r>
    <x v="3"/>
    <x v="51"/>
    <x v="53"/>
    <n v="-18.1141742360529"/>
    <n v="-8.8048520973931996"/>
  </r>
  <r>
    <x v="2"/>
    <x v="51"/>
    <x v="52"/>
    <n v="4.0509459120467"/>
    <n v="5.1802251846583998"/>
  </r>
  <r>
    <x v="3"/>
    <x v="51"/>
    <x v="41"/>
    <n v="-18.1141742360529"/>
    <n v="-8.8048520973931996"/>
  </r>
  <r>
    <x v="3"/>
    <x v="35"/>
    <x v="13"/>
    <n v="-15.069653618397"/>
    <n v="-1.9617137360546"/>
  </r>
  <r>
    <x v="2"/>
    <x v="17"/>
    <x v="29"/>
    <n v="-135.12850405095099"/>
    <n v="-9.3484258458854992"/>
  </r>
  <r>
    <x v="0"/>
    <x v="48"/>
    <x v="38"/>
    <n v="0"/>
    <n v="0"/>
  </r>
  <r>
    <x v="3"/>
    <x v="53"/>
    <x v="28"/>
    <n v="210.41836461324809"/>
    <n v="206.81943028359871"/>
  </r>
  <r>
    <x v="0"/>
    <x v="39"/>
    <x v="20"/>
    <n v="-57.510363118626998"/>
    <n v="-5.4319109915104997"/>
  </r>
  <r>
    <x v="1"/>
    <x v="37"/>
    <x v="78"/>
    <n v="-28.1121135410833"/>
    <n v="-14.845511983644901"/>
  </r>
  <r>
    <x v="1"/>
    <x v="38"/>
    <x v="18"/>
    <n v="1.7310397141194001"/>
    <n v="-0.2256867669972"/>
  </r>
  <r>
    <x v="0"/>
    <x v="27"/>
    <x v="30"/>
    <n v="-26.064937585028101"/>
    <n v="-19.4408259278608"/>
  </r>
  <r>
    <x v="3"/>
    <x v="16"/>
    <x v="16"/>
    <n v="-18.2830374659084"/>
    <n v="-6.8195486151919003"/>
  </r>
  <r>
    <x v="3"/>
    <x v="49"/>
    <x v="4"/>
    <n v="-26.3582442952289"/>
    <n v="-5.7568766931457001"/>
  </r>
  <r>
    <x v="0"/>
    <x v="41"/>
    <x v="79"/>
    <n v="-70.190934525087698"/>
    <n v="-5.5692740235385001"/>
  </r>
  <r>
    <x v="2"/>
    <x v="53"/>
    <x v="56"/>
    <n v="-29.476524044735399"/>
    <n v="11.7261814177714"/>
  </r>
  <r>
    <x v="3"/>
    <x v="37"/>
    <x v="61"/>
    <n v="-64.843435155698003"/>
    <n v="-34.490226242171602"/>
  </r>
  <r>
    <x v="0"/>
    <x v="34"/>
    <x v="14"/>
    <n v="-2.3399985533757"/>
    <n v="6.6586882318573997"/>
  </r>
  <r>
    <x v="0"/>
    <x v="22"/>
    <x v="59"/>
    <n v="-38.208210474338401"/>
    <n v="-20.708229716419801"/>
  </r>
  <r>
    <x v="0"/>
    <x v="34"/>
    <x v="16"/>
    <n v="38.439797142755403"/>
    <n v="25.644618137878901"/>
  </r>
  <r>
    <x v="3"/>
    <x v="6"/>
    <x v="10"/>
    <n v="35.145818697192702"/>
    <n v="18.766964932476501"/>
  </r>
  <r>
    <x v="3"/>
    <x v="26"/>
    <x v="40"/>
    <n v="-297.84036683594138"/>
    <n v="-189.2326786893739"/>
  </r>
  <r>
    <x v="2"/>
    <x v="52"/>
    <x v="31"/>
    <n v="19.126295345270901"/>
    <n v="10.995222994511501"/>
  </r>
  <r>
    <x v="3"/>
    <x v="50"/>
    <x v="58"/>
    <n v="0"/>
    <n v="0"/>
  </r>
  <r>
    <x v="2"/>
    <x v="23"/>
    <x v="71"/>
    <n v="-65.8754910712548"/>
    <n v="-5.6809940247912003"/>
  </r>
  <r>
    <x v="2"/>
    <x v="22"/>
    <x v="61"/>
    <n v="14.684267055362699"/>
    <n v="4.4359158047384"/>
  </r>
  <r>
    <x v="3"/>
    <x v="10"/>
    <x v="37"/>
    <n v="-5.3231597695602"/>
    <n v="-5.8953754862338998"/>
  </r>
  <r>
    <x v="2"/>
    <x v="24"/>
    <x v="26"/>
    <n v="-2.0075629708984"/>
    <n v="-0.1443131043318"/>
  </r>
  <r>
    <x v="2"/>
    <x v="6"/>
    <x v="6"/>
    <n v="-48.948799761756398"/>
    <n v="35.710913103295702"/>
  </r>
  <r>
    <x v="1"/>
    <x v="7"/>
    <x v="46"/>
    <n v="-84.248917124075504"/>
    <n v="8.1432830534175"/>
  </r>
  <r>
    <x v="2"/>
    <x v="33"/>
    <x v="43"/>
    <n v="-53.058854916247199"/>
    <n v="-5.5213813719187002"/>
  </r>
  <r>
    <x v="0"/>
    <x v="6"/>
    <x v="6"/>
    <n v="-198.87031345300119"/>
    <n v="10.672843648514499"/>
  </r>
  <r>
    <x v="0"/>
    <x v="13"/>
    <x v="1"/>
    <n v="0"/>
    <n v="0"/>
  </r>
  <r>
    <x v="0"/>
    <x v="16"/>
    <x v="22"/>
    <n v="-16.806333951413801"/>
    <n v="-11.3157792053631"/>
  </r>
  <r>
    <x v="2"/>
    <x v="56"/>
    <x v="46"/>
    <n v="24.036977186346999"/>
    <n v="1.4918619593264"/>
  </r>
  <r>
    <x v="3"/>
    <x v="6"/>
    <x v="6"/>
    <n v="-18.2830374659084"/>
    <n v="-6.8195486151919003"/>
  </r>
  <r>
    <x v="2"/>
    <x v="38"/>
    <x v="5"/>
    <n v="201.663109557013"/>
    <n v="12.7950257680977"/>
  </r>
  <r>
    <x v="2"/>
    <x v="16"/>
    <x v="14"/>
    <n v="26.964830821955701"/>
    <n v="7.6572930799880004"/>
  </r>
  <r>
    <x v="0"/>
    <x v="36"/>
    <x v="20"/>
    <n v="-31.158412143826801"/>
    <n v="-17.4293148258107"/>
  </r>
  <r>
    <x v="2"/>
    <x v="26"/>
    <x v="14"/>
    <n v="-0.2372626612473"/>
    <n v="6.4676599003456996"/>
  </r>
  <r>
    <x v="2"/>
    <x v="29"/>
    <x v="47"/>
    <n v="39.171390145304997"/>
    <n v="2.4863539172829001"/>
  </r>
  <r>
    <x v="0"/>
    <x v="12"/>
    <x v="4"/>
    <n v="0"/>
    <n v="0"/>
  </r>
  <r>
    <x v="1"/>
    <x v="40"/>
    <x v="10"/>
    <n v="-41.767589770283102"/>
    <n v="-24.4717402825293"/>
  </r>
  <r>
    <x v="2"/>
    <x v="17"/>
    <x v="13"/>
    <n v="-4.9921172032859999"/>
    <n v="-4.0618780283114004"/>
  </r>
  <r>
    <x v="1"/>
    <x v="4"/>
    <x v="47"/>
    <n v="0"/>
    <n v="0"/>
  </r>
  <r>
    <x v="0"/>
    <x v="12"/>
    <x v="17"/>
    <n v="-123.674313575274"/>
    <n v="-5.9087498849686"/>
  </r>
  <r>
    <x v="0"/>
    <x v="8"/>
    <x v="8"/>
    <n v="24.551376284962299"/>
    <n v="9.5153138540996007"/>
  </r>
  <r>
    <x v="2"/>
    <x v="20"/>
    <x v="26"/>
    <n v="-2.0075629708984"/>
    <n v="-0.1443131043318"/>
  </r>
  <r>
    <x v="3"/>
    <x v="17"/>
    <x v="12"/>
    <n v="-53.296097938400003"/>
    <n v="-19.5118418422574"/>
  </r>
  <r>
    <x v="2"/>
    <x v="41"/>
    <x v="40"/>
    <n v="-12.284381731612401"/>
    <n v="-0.25625767796580001"/>
  </r>
  <r>
    <x v="3"/>
    <x v="31"/>
    <x v="0"/>
    <n v="-26.3582442952289"/>
    <n v="-5.7568766931457001"/>
  </r>
  <r>
    <x v="2"/>
    <x v="33"/>
    <x v="0"/>
    <n v="-71.202609686124404"/>
    <n v="-28.809858571421099"/>
  </r>
  <r>
    <x v="1"/>
    <x v="31"/>
    <x v="0"/>
    <n v="-23.649294983960701"/>
    <n v="-5.1538268499323996"/>
  </r>
  <r>
    <x v="1"/>
    <x v="5"/>
    <x v="7"/>
    <n v="-144.954049664564"/>
    <n v="-9.4324714649760999"/>
  </r>
  <r>
    <x v="2"/>
    <x v="49"/>
    <x v="36"/>
    <n v="-203.0753233746419"/>
    <n v="-62.856270617475097"/>
  </r>
  <r>
    <x v="1"/>
    <x v="5"/>
    <x v="44"/>
    <n v="-152.91027615158001"/>
    <n v="-9.0049414918250008"/>
  </r>
  <r>
    <x v="1"/>
    <x v="44"/>
    <x v="52"/>
    <n v="-4.3455007442535001"/>
    <n v="-5.2267972214752003"/>
  </r>
  <r>
    <x v="1"/>
    <x v="44"/>
    <x v="12"/>
    <n v="-4.9839993261922002"/>
    <n v="-4.7532646402200998"/>
  </r>
  <r>
    <x v="3"/>
    <x v="54"/>
    <x v="34"/>
    <n v="-7.2734543037844999"/>
    <n v="-8.6342959918566997"/>
  </r>
  <r>
    <x v="3"/>
    <x v="12"/>
    <x v="40"/>
    <n v="178.51492522823969"/>
    <n v="1.9401805692847001"/>
  </r>
  <r>
    <x v="3"/>
    <x v="20"/>
    <x v="64"/>
    <n v="0"/>
    <n v="0"/>
  </r>
  <r>
    <x v="3"/>
    <x v="24"/>
    <x v="79"/>
    <n v="-9.8046276912329002"/>
    <n v="-4.9170927684625001"/>
  </r>
  <r>
    <x v="0"/>
    <x v="50"/>
    <x v="26"/>
    <n v="-7.0497983305116003"/>
    <n v="-3.2789148906091001"/>
  </r>
  <r>
    <x v="1"/>
    <x v="21"/>
    <x v="64"/>
    <n v="-28.1121135410833"/>
    <n v="-14.845511983644901"/>
  </r>
  <r>
    <x v="0"/>
    <x v="12"/>
    <x v="32"/>
    <n v="0"/>
    <n v="0"/>
  </r>
  <r>
    <x v="0"/>
    <x v="36"/>
    <x v="58"/>
    <n v="-31.158412143826801"/>
    <n v="-17.4293148258107"/>
  </r>
  <r>
    <x v="3"/>
    <x v="10"/>
    <x v="40"/>
    <n v="-5.3231597695602"/>
    <n v="-5.8953754862338998"/>
  </r>
  <r>
    <x v="1"/>
    <x v="40"/>
    <x v="24"/>
    <n v="152.91027615158001"/>
    <n v="9.0049414918250008"/>
  </r>
  <r>
    <x v="2"/>
    <x v="40"/>
    <x v="24"/>
    <n v="-146.96325534093501"/>
    <n v="-9.1642163120797999"/>
  </r>
  <r>
    <x v="0"/>
    <x v="56"/>
    <x v="63"/>
    <n v="-41.289279750140601"/>
    <n v="24.4303262232525"/>
  </r>
  <r>
    <x v="2"/>
    <x v="56"/>
    <x v="15"/>
    <n v="-78.820915692823405"/>
    <n v="10.365479531078501"/>
  </r>
  <r>
    <x v="0"/>
    <x v="22"/>
    <x v="70"/>
    <n v="-7.0497983305116003"/>
    <n v="-3.2789148906091001"/>
  </r>
  <r>
    <x v="3"/>
    <x v="22"/>
    <x v="64"/>
    <n v="-32.421717577849002"/>
    <n v="-17.245113121085801"/>
  </r>
  <r>
    <x v="1"/>
    <x v="52"/>
    <x v="70"/>
    <n v="0"/>
    <n v="0"/>
  </r>
  <r>
    <x v="3"/>
    <x v="22"/>
    <x v="70"/>
    <n v="-32.421717577849002"/>
    <n v="-17.245113121085801"/>
  </r>
  <r>
    <x v="0"/>
    <x v="42"/>
    <x v="3"/>
    <n v="0"/>
    <n v="0"/>
  </r>
  <r>
    <x v="2"/>
    <x v="7"/>
    <x v="44"/>
    <n v="-54.876658258112798"/>
    <n v="-24.885952364901801"/>
  </r>
  <r>
    <x v="1"/>
    <x v="53"/>
    <x v="16"/>
    <n v="0"/>
    <n v="0"/>
  </r>
  <r>
    <x v="2"/>
    <x v="53"/>
    <x v="13"/>
    <n v="-4.6314720385481998"/>
    <n v="-4.5887560812587003"/>
  </r>
  <r>
    <x v="2"/>
    <x v="53"/>
    <x v="14"/>
    <n v="-4.0509459120467"/>
    <n v="-5.1802251846583998"/>
  </r>
  <r>
    <x v="3"/>
    <x v="20"/>
    <x v="76"/>
    <n v="0"/>
    <n v="0"/>
  </r>
  <r>
    <x v="1"/>
    <x v="12"/>
    <x v="38"/>
    <n v="50.598273623704301"/>
    <n v="6.1352141960394002"/>
  </r>
  <r>
    <x v="2"/>
    <x v="11"/>
    <x v="0"/>
    <n v="-71.202609686124404"/>
    <n v="-28.809858571421099"/>
  </r>
  <r>
    <x v="3"/>
    <x v="12"/>
    <x v="1"/>
    <n v="177.243120868933"/>
    <n v="8.5798446390860992"/>
  </r>
  <r>
    <x v="0"/>
    <x v="6"/>
    <x v="7"/>
    <n v="-127.88423523547699"/>
    <n v="-7.8779920869144"/>
  </r>
  <r>
    <x v="3"/>
    <x v="20"/>
    <x v="66"/>
    <n v="0"/>
    <n v="0"/>
  </r>
  <r>
    <x v="0"/>
    <x v="16"/>
    <x v="17"/>
    <n v="-16.806333951413801"/>
    <n v="-11.3157792053631"/>
  </r>
  <r>
    <x v="1"/>
    <x v="29"/>
    <x v="33"/>
    <n v="74.773321086524305"/>
    <n v="22.9109674574709"/>
  </r>
  <r>
    <x v="2"/>
    <x v="5"/>
    <x v="25"/>
    <n v="-15.887758661394299"/>
    <n v="-21.340036294948298"/>
  </r>
  <r>
    <x v="0"/>
    <x v="56"/>
    <x v="14"/>
    <n v="0.12755211219410001"/>
    <n v="0.36791523891119998"/>
  </r>
  <r>
    <x v="2"/>
    <x v="11"/>
    <x v="57"/>
    <n v="-51.772267034698302"/>
    <n v="-20.947991903198101"/>
  </r>
  <r>
    <x v="0"/>
    <x v="0"/>
    <x v="2"/>
    <n v="0"/>
    <n v="0"/>
  </r>
  <r>
    <x v="0"/>
    <x v="2"/>
    <x v="2"/>
    <n v="-742225.3943333301"/>
    <n v="-289835.61314844404"/>
  </r>
  <r>
    <x v="1"/>
    <x v="2"/>
    <x v="0"/>
    <n v="570979.97803173377"/>
    <n v="211523.20270582827"/>
  </r>
  <r>
    <x v="0"/>
    <x v="2"/>
    <x v="0"/>
    <n v="-727270.37955119286"/>
    <n v="-287884.95895349543"/>
  </r>
  <r>
    <x v="0"/>
    <x v="2"/>
    <x v="3"/>
    <n v="-671360.31489050202"/>
    <n v="-269301.91026422218"/>
  </r>
  <r>
    <x v="2"/>
    <x v="2"/>
    <x v="3"/>
    <n v="137586.49251525407"/>
    <n v="48808.967056890455"/>
  </r>
  <r>
    <x v="1"/>
    <x v="0"/>
    <x v="0"/>
    <n v="-9672.4094094957709"/>
    <n v="-9014.172565830615"/>
  </r>
  <r>
    <x v="1"/>
    <x v="1"/>
    <x v="37"/>
    <n v="50795.802299504598"/>
    <n v="330449.4738977477"/>
  </r>
  <r>
    <x v="2"/>
    <x v="1"/>
    <x v="40"/>
    <n v="36608.347904575639"/>
    <n v="76675.647061775977"/>
  </r>
  <r>
    <x v="0"/>
    <x v="3"/>
    <x v="2"/>
    <n v="172476.80761332426"/>
    <n v="-82914.311245948295"/>
  </r>
  <r>
    <x v="0"/>
    <x v="1"/>
    <x v="4"/>
    <n v="1226136.2544257748"/>
    <n v="620027.4340977004"/>
  </r>
  <r>
    <x v="0"/>
    <x v="1"/>
    <x v="38"/>
    <n v="1220559.9882974096"/>
    <n v="617051.08583130641"/>
  </r>
  <r>
    <x v="3"/>
    <x v="1"/>
    <x v="44"/>
    <n v="-379494.46496887074"/>
    <n v="3977.4162256833388"/>
  </r>
  <r>
    <x v="1"/>
    <x v="1"/>
    <x v="24"/>
    <n v="-678243.80218182795"/>
    <n v="-36770.859838466247"/>
  </r>
  <r>
    <x v="0"/>
    <x v="48"/>
    <x v="11"/>
    <n v="0"/>
    <n v="0"/>
  </r>
  <r>
    <x v="1"/>
    <x v="46"/>
    <x v="41"/>
    <n v="2372133.8004174302"/>
    <n v="1199462.1649392415"/>
  </r>
  <r>
    <x v="0"/>
    <x v="8"/>
    <x v="45"/>
    <n v="1068682.8651442444"/>
    <n v="597279.55187636672"/>
  </r>
  <r>
    <x v="2"/>
    <x v="27"/>
    <x v="51"/>
    <n v="421345.60052892537"/>
    <n v="246581.35576298548"/>
  </r>
  <r>
    <x v="2"/>
    <x v="8"/>
    <x v="15"/>
    <n v="450857.20897547645"/>
    <n v="261427.39157445534"/>
  </r>
  <r>
    <x v="3"/>
    <x v="27"/>
    <x v="52"/>
    <n v="46286.167203933197"/>
    <n v="14412.155597422174"/>
  </r>
  <r>
    <x v="3"/>
    <x v="7"/>
    <x v="16"/>
    <n v="38155.98817541662"/>
    <n v="11710.563256098461"/>
  </r>
  <r>
    <x v="0"/>
    <x v="4"/>
    <x v="51"/>
    <n v="33337.599031948048"/>
    <n v="9090.4933760870299"/>
  </r>
  <r>
    <x v="2"/>
    <x v="4"/>
    <x v="51"/>
    <n v="14258.854156284262"/>
    <n v="4177.9718913088427"/>
  </r>
  <r>
    <x v="1"/>
    <x v="7"/>
    <x v="16"/>
    <n v="68560.521656594108"/>
    <n v="18817.324498601854"/>
  </r>
  <r>
    <x v="3"/>
    <x v="46"/>
    <x v="12"/>
    <n v="14025.570741226331"/>
    <n v="1130.3921005184186"/>
  </r>
  <r>
    <x v="0"/>
    <x v="3"/>
    <x v="20"/>
    <n v="209459.2332744367"/>
    <n v="-111000.74147091898"/>
  </r>
  <r>
    <x v="1"/>
    <x v="3"/>
    <x v="34"/>
    <n v="1406957.1755828355"/>
    <n v="241708.18403139137"/>
  </r>
  <r>
    <x v="3"/>
    <x v="3"/>
    <x v="57"/>
    <n v="749497.08743688941"/>
    <n v="115309.35815141967"/>
  </r>
  <r>
    <x v="3"/>
    <x v="3"/>
    <x v="20"/>
    <n v="745419.16727877187"/>
    <n v="115484.67877202033"/>
  </r>
  <r>
    <x v="3"/>
    <x v="2"/>
    <x v="31"/>
    <n v="-165070.83662802252"/>
    <n v="-62693.524701817158"/>
  </r>
  <r>
    <x v="1"/>
    <x v="3"/>
    <x v="21"/>
    <n v="1370105.3059750807"/>
    <n v="236010.77824612116"/>
  </r>
  <r>
    <x v="1"/>
    <x v="2"/>
    <x v="31"/>
    <n v="-274041.39858914167"/>
    <n v="-104733.31651835376"/>
  </r>
  <r>
    <x v="0"/>
    <x v="2"/>
    <x v="33"/>
    <n v="-793675.36478463328"/>
    <n v="-309150.47692894953"/>
  </r>
  <r>
    <x v="0"/>
    <x v="3"/>
    <x v="23"/>
    <n v="208858.24321797417"/>
    <n v="-110694.96055335853"/>
  </r>
  <r>
    <x v="3"/>
    <x v="2"/>
    <x v="21"/>
    <n v="342367.95308153913"/>
    <n v="128403.36853985395"/>
  </r>
  <r>
    <x v="2"/>
    <x v="2"/>
    <x v="34"/>
    <n v="-47976.446503263869"/>
    <n v="-18261.880904439007"/>
  </r>
  <r>
    <x v="2"/>
    <x v="2"/>
    <x v="31"/>
    <n v="-49467.532990530919"/>
    <n v="-18899.022961338724"/>
  </r>
  <r>
    <x v="0"/>
    <x v="37"/>
    <x v="23"/>
    <n v="49651.444688351861"/>
    <n v="26575.162693187893"/>
  </r>
  <r>
    <x v="2"/>
    <x v="48"/>
    <x v="29"/>
    <n v="549772.0693981013"/>
    <n v="224466.34455383016"/>
  </r>
  <r>
    <x v="3"/>
    <x v="38"/>
    <x v="24"/>
    <n v="1727233.6887934704"/>
    <n v="664016.48331169854"/>
  </r>
  <r>
    <x v="0"/>
    <x v="45"/>
    <x v="44"/>
    <n v="0"/>
    <n v="0"/>
  </r>
  <r>
    <x v="1"/>
    <x v="54"/>
    <x v="8"/>
    <n v="2877093.9811202735"/>
    <n v="1171710.6915897771"/>
  </r>
  <r>
    <x v="1"/>
    <x v="38"/>
    <x v="24"/>
    <n v="2753112.7601047698"/>
    <n v="1072782.7246595039"/>
  </r>
  <r>
    <x v="3"/>
    <x v="11"/>
    <x v="5"/>
    <n v="1652328.7322138099"/>
    <n v="624373.68892941508"/>
  </r>
  <r>
    <x v="0"/>
    <x v="54"/>
    <x v="7"/>
    <n v="0"/>
    <n v="0"/>
  </r>
  <r>
    <x v="0"/>
    <x v="12"/>
    <x v="11"/>
    <n v="0"/>
    <n v="0"/>
  </r>
  <r>
    <x v="2"/>
    <x v="19"/>
    <x v="6"/>
    <n v="20072.2627613478"/>
    <n v="5600.8898703785699"/>
  </r>
  <r>
    <x v="1"/>
    <x v="54"/>
    <x v="11"/>
    <n v="27590.199087426019"/>
    <n v="2816.03287918161"/>
  </r>
  <r>
    <x v="3"/>
    <x v="14"/>
    <x v="25"/>
    <n v="45402.809293884507"/>
    <n v="10009.058907307803"/>
  </r>
  <r>
    <x v="0"/>
    <x v="48"/>
    <x v="7"/>
    <n v="0"/>
    <n v="0"/>
  </r>
  <r>
    <x v="3"/>
    <x v="19"/>
    <x v="6"/>
    <n v="56763.937024201194"/>
    <n v="14484.755519456903"/>
  </r>
  <r>
    <x v="3"/>
    <x v="48"/>
    <x v="8"/>
    <n v="74432.761023274186"/>
    <n v="21036.353513129969"/>
  </r>
  <r>
    <x v="0"/>
    <x v="15"/>
    <x v="13"/>
    <n v="67615.4491496025"/>
    <n v="-44911.398552025763"/>
  </r>
  <r>
    <x v="1"/>
    <x v="47"/>
    <x v="18"/>
    <n v="66455.470576244217"/>
    <n v="36568.217004103535"/>
  </r>
  <r>
    <x v="1"/>
    <x v="26"/>
    <x v="56"/>
    <n v="2304513.901593389"/>
    <n v="1185405.6747252804"/>
  </r>
  <r>
    <x v="0"/>
    <x v="16"/>
    <x v="49"/>
    <n v="1139961.7318063707"/>
    <n v="564284.04222853854"/>
  </r>
  <r>
    <x v="3"/>
    <x v="16"/>
    <x v="49"/>
    <n v="1424569.5139714573"/>
    <n v="718967.77307443891"/>
  </r>
  <r>
    <x v="1"/>
    <x v="18"/>
    <x v="28"/>
    <n v="2384178.078535208"/>
    <n v="1214149.7695416524"/>
  </r>
  <r>
    <x v="1"/>
    <x v="18"/>
    <x v="27"/>
    <n v="24791.343538908379"/>
    <n v="4465.5694900391591"/>
  </r>
  <r>
    <x v="2"/>
    <x v="48"/>
    <x v="8"/>
    <n v="26656.798056457144"/>
    <n v="7103.4408880314868"/>
  </r>
  <r>
    <x v="0"/>
    <x v="26"/>
    <x v="63"/>
    <n v="28415.056430891618"/>
    <n v="7378.2054158085894"/>
  </r>
  <r>
    <x v="1"/>
    <x v="8"/>
    <x v="14"/>
    <n v="20778.133144851043"/>
    <n v="2313.5606559632301"/>
  </r>
  <r>
    <x v="3"/>
    <x v="43"/>
    <x v="21"/>
    <n v="5107.8371392392191"/>
    <n v="812.91510740257536"/>
  </r>
  <r>
    <x v="3"/>
    <x v="22"/>
    <x v="20"/>
    <n v="595235.0964779217"/>
    <n v="385307.88602813071"/>
  </r>
  <r>
    <x v="1"/>
    <x v="50"/>
    <x v="17"/>
    <n v="57306.985499829243"/>
    <n v="29230.486737303683"/>
  </r>
  <r>
    <x v="3"/>
    <x v="23"/>
    <x v="57"/>
    <n v="40641.608080771664"/>
    <n v="21131.438593547264"/>
  </r>
  <r>
    <x v="0"/>
    <x v="39"/>
    <x v="31"/>
    <n v="37719.675950632831"/>
    <n v="20359.676697335512"/>
  </r>
  <r>
    <x v="1"/>
    <x v="47"/>
    <x v="32"/>
    <n v="9407.3829618642576"/>
    <n v="2214.479203988747"/>
  </r>
  <r>
    <x v="0"/>
    <x v="37"/>
    <x v="20"/>
    <n v="6016.8948549842007"/>
    <n v="1241.0566459872637"/>
  </r>
  <r>
    <x v="1"/>
    <x v="10"/>
    <x v="7"/>
    <n v="3566.3527819444371"/>
    <n v="497.97616691440601"/>
  </r>
  <r>
    <x v="3"/>
    <x v="26"/>
    <x v="63"/>
    <n v="36077.794603256232"/>
    <n v="9267.5332080173575"/>
  </r>
  <r>
    <x v="0"/>
    <x v="9"/>
    <x v="14"/>
    <n v="39830.14645920106"/>
    <n v="12523.893169139959"/>
  </r>
  <r>
    <x v="1"/>
    <x v="42"/>
    <x v="40"/>
    <n v="2790882.7682500198"/>
    <n v="1089766.7227976013"/>
  </r>
  <r>
    <x v="1"/>
    <x v="41"/>
    <x v="4"/>
    <n v="167179.6495352081"/>
    <n v="51474.347472196074"/>
  </r>
  <r>
    <x v="1"/>
    <x v="11"/>
    <x v="36"/>
    <n v="157825.61212282247"/>
    <n v="52530.856697940551"/>
  </r>
  <r>
    <x v="0"/>
    <x v="32"/>
    <x v="46"/>
    <n v="0"/>
    <n v="0"/>
  </r>
  <r>
    <x v="1"/>
    <x v="7"/>
    <x v="52"/>
    <n v="1174.5657409919233"/>
    <n v="292.3993827768017"/>
  </r>
  <r>
    <x v="3"/>
    <x v="32"/>
    <x v="38"/>
    <n v="111189.92828525006"/>
    <n v="36760.691203203336"/>
  </r>
  <r>
    <x v="3"/>
    <x v="3"/>
    <x v="3"/>
    <n v="1419905.2910027157"/>
    <n v="538050.58194203337"/>
  </r>
  <r>
    <x v="1"/>
    <x v="10"/>
    <x v="37"/>
    <n v="-75.899385271421195"/>
    <n v="-29.778461758427401"/>
  </r>
  <r>
    <x v="2"/>
    <x v="16"/>
    <x v="63"/>
    <n v="4106.0736485978878"/>
    <n v="705.71368592874364"/>
  </r>
  <r>
    <x v="1"/>
    <x v="19"/>
    <x v="24"/>
    <n v="-256.73899125843383"/>
    <n v="171.7303541190918"/>
  </r>
  <r>
    <x v="0"/>
    <x v="11"/>
    <x v="46"/>
    <n v="0"/>
    <n v="0"/>
  </r>
  <r>
    <x v="0"/>
    <x v="12"/>
    <x v="9"/>
    <n v="0"/>
    <n v="0"/>
  </r>
  <r>
    <x v="2"/>
    <x v="20"/>
    <x v="31"/>
    <n v="2358.0219268595938"/>
    <n v="528.0667890998235"/>
  </r>
  <r>
    <x v="0"/>
    <x v="21"/>
    <x v="26"/>
    <n v="147.8992189150627"/>
    <n v="17.289556562936902"/>
  </r>
  <r>
    <x v="0"/>
    <x v="52"/>
    <x v="32"/>
    <n v="14.2685459712928"/>
    <n v="-6.8715976970971004"/>
  </r>
  <r>
    <x v="0"/>
    <x v="26"/>
    <x v="35"/>
    <n v="6678.4799724853665"/>
    <n v="826.11587401435395"/>
  </r>
  <r>
    <x v="3"/>
    <x v="35"/>
    <x v="60"/>
    <n v="1342559.1885324246"/>
    <n v="700589.26959615108"/>
  </r>
  <r>
    <x v="0"/>
    <x v="35"/>
    <x v="60"/>
    <n v="1115225.0153336988"/>
    <n v="586612.91065811529"/>
  </r>
  <r>
    <x v="0"/>
    <x v="54"/>
    <x v="4"/>
    <n v="0"/>
    <n v="0"/>
  </r>
  <r>
    <x v="2"/>
    <x v="24"/>
    <x v="34"/>
    <n v="8427.5578500075662"/>
    <n v="4345.8844256298271"/>
  </r>
  <r>
    <x v="1"/>
    <x v="44"/>
    <x v="42"/>
    <n v="15681.848826640626"/>
    <n v="1308.4214391643893"/>
  </r>
  <r>
    <x v="3"/>
    <x v="43"/>
    <x v="17"/>
    <n v="49.943238842258602"/>
    <n v="19.166530722752601"/>
  </r>
  <r>
    <x v="3"/>
    <x v="26"/>
    <x v="35"/>
    <n v="9304.5610047414957"/>
    <n v="766.22384777722584"/>
  </r>
  <r>
    <x v="1"/>
    <x v="29"/>
    <x v="37"/>
    <n v="212660.80779792808"/>
    <n v="66660.788019044136"/>
  </r>
  <r>
    <x v="3"/>
    <x v="43"/>
    <x v="0"/>
    <n v="653774.77647370915"/>
    <n v="420639.30384869291"/>
  </r>
  <r>
    <x v="2"/>
    <x v="52"/>
    <x v="2"/>
    <n v="185460.4360273655"/>
    <n v="122608.43756272864"/>
  </r>
  <r>
    <x v="1"/>
    <x v="43"/>
    <x v="0"/>
    <n v="991905.3375294857"/>
    <n v="654497.18640107522"/>
  </r>
  <r>
    <x v="2"/>
    <x v="11"/>
    <x v="36"/>
    <n v="32376.230330883354"/>
    <n v="9711.0175805808958"/>
  </r>
  <r>
    <x v="0"/>
    <x v="50"/>
    <x v="19"/>
    <n v="166.64289052535881"/>
    <n v="46.587649253389699"/>
  </r>
  <r>
    <x v="1"/>
    <x v="20"/>
    <x v="57"/>
    <n v="-6.0699501653140002"/>
    <n v="4.0034968923168996"/>
  </r>
  <r>
    <x v="1"/>
    <x v="4"/>
    <x v="29"/>
    <n v="-234.29505113120879"/>
    <n v="-286.90827603249301"/>
  </r>
  <r>
    <x v="0"/>
    <x v="50"/>
    <x v="57"/>
    <n v="2618.116512603885"/>
    <n v="367.3083861678752"/>
  </r>
  <r>
    <x v="1"/>
    <x v="15"/>
    <x v="14"/>
    <n v="239.25825806687871"/>
    <n v="109.0068143896987"/>
  </r>
  <r>
    <x v="2"/>
    <x v="44"/>
    <x v="48"/>
    <n v="472446.97253981803"/>
    <n v="242861.0002390279"/>
  </r>
  <r>
    <x v="2"/>
    <x v="51"/>
    <x v="54"/>
    <n v="502768.53636744304"/>
    <n v="257690.30459642209"/>
  </r>
  <r>
    <x v="3"/>
    <x v="44"/>
    <x v="48"/>
    <n v="1339051.9391368483"/>
    <n v="700711.34552922344"/>
  </r>
  <r>
    <x v="3"/>
    <x v="19"/>
    <x v="11"/>
    <n v="-238.785494037722"/>
    <n v="589.81673969632857"/>
  </r>
  <r>
    <x v="3"/>
    <x v="19"/>
    <x v="8"/>
    <n v="-468.3642801443446"/>
    <n v="452.29366656995722"/>
  </r>
  <r>
    <x v="3"/>
    <x v="5"/>
    <x v="13"/>
    <n v="5352.9414886095137"/>
    <n v="463.32375029111131"/>
  </r>
  <r>
    <x v="0"/>
    <x v="47"/>
    <x v="31"/>
    <n v="64.433415316420493"/>
    <n v="15.1003435732909"/>
  </r>
  <r>
    <x v="3"/>
    <x v="39"/>
    <x v="26"/>
    <n v="89.615518405776697"/>
    <n v="18.798137423007098"/>
  </r>
  <r>
    <x v="1"/>
    <x v="13"/>
    <x v="36"/>
    <n v="25547.119770416095"/>
    <n v="2719.6496580338444"/>
  </r>
  <r>
    <x v="1"/>
    <x v="24"/>
    <x v="26"/>
    <n v="139.38461782725921"/>
    <n v="56.450432907485201"/>
  </r>
  <r>
    <x v="1"/>
    <x v="52"/>
    <x v="57"/>
    <n v="96.969506705094702"/>
    <n v="20.9548664371905"/>
  </r>
  <r>
    <x v="0"/>
    <x v="8"/>
    <x v="14"/>
    <n v="8573.1489032387908"/>
    <n v="778.13060812139224"/>
  </r>
  <r>
    <x v="3"/>
    <x v="34"/>
    <x v="41"/>
    <n v="5445.4592926147261"/>
    <n v="699.65258998638456"/>
  </r>
  <r>
    <x v="1"/>
    <x v="25"/>
    <x v="20"/>
    <n v="170.47717261683101"/>
    <n v="31.836198637922202"/>
  </r>
  <r>
    <x v="0"/>
    <x v="16"/>
    <x v="63"/>
    <n v="10470.923302759278"/>
    <n v="1111.2101864806025"/>
  </r>
  <r>
    <x v="1"/>
    <x v="44"/>
    <x v="28"/>
    <n v="144.04393454913179"/>
    <n v="56.660597632857304"/>
  </r>
  <r>
    <x v="3"/>
    <x v="44"/>
    <x v="49"/>
    <n v="61.257110215035198"/>
    <n v="19.168891311952301"/>
  </r>
  <r>
    <x v="3"/>
    <x v="54"/>
    <x v="11"/>
    <n v="11901.549857003123"/>
    <n v="1296.60267188486"/>
  </r>
  <r>
    <x v="0"/>
    <x v="8"/>
    <x v="6"/>
    <n v="-39.5632999748087"/>
    <n v="-183.9255326976799"/>
  </r>
  <r>
    <x v="0"/>
    <x v="6"/>
    <x v="52"/>
    <n v="-111.09739741801189"/>
    <n v="-1.2752481810506999"/>
  </r>
  <r>
    <x v="1"/>
    <x v="16"/>
    <x v="35"/>
    <n v="738.11639215243827"/>
    <n v="114.18662831350549"/>
  </r>
  <r>
    <x v="3"/>
    <x v="47"/>
    <x v="17"/>
    <n v="52.008940532126701"/>
    <n v="29.9725266418872"/>
  </r>
  <r>
    <x v="2"/>
    <x v="12"/>
    <x v="30"/>
    <n v="236.45325086387021"/>
    <n v="-22.025274355631598"/>
  </r>
  <r>
    <x v="3"/>
    <x v="6"/>
    <x v="14"/>
    <n v="373.30754470199719"/>
    <n v="87.780096635875196"/>
  </r>
  <r>
    <x v="3"/>
    <x v="33"/>
    <x v="3"/>
    <n v="9498.1806615363002"/>
    <n v="616.71002784746099"/>
  </r>
  <r>
    <x v="0"/>
    <x v="52"/>
    <x v="57"/>
    <n v="13.980689245573201"/>
    <n v="0.62889164728820002"/>
  </r>
  <r>
    <x v="1"/>
    <x v="15"/>
    <x v="15"/>
    <n v="98.706870380880304"/>
    <n v="22.233760828253001"/>
  </r>
  <r>
    <x v="3"/>
    <x v="16"/>
    <x v="63"/>
    <n v="10655.212652289079"/>
    <n v="736.69841435002093"/>
  </r>
  <r>
    <x v="2"/>
    <x v="4"/>
    <x v="29"/>
    <n v="-236.16044132762531"/>
    <n v="-162.42170760508901"/>
  </r>
  <r>
    <x v="1"/>
    <x v="4"/>
    <x v="7"/>
    <n v="-113.11032990020971"/>
    <n v="-129.22735490368939"/>
  </r>
  <r>
    <x v="3"/>
    <x v="22"/>
    <x v="26"/>
    <n v="2586.3435342148555"/>
    <n v="342.6879042370295"/>
  </r>
  <r>
    <x v="1"/>
    <x v="52"/>
    <x v="31"/>
    <n v="92.016260702550198"/>
    <n v="8.7080093297074992"/>
  </r>
  <r>
    <x v="2"/>
    <x v="6"/>
    <x v="51"/>
    <n v="-6.0962102784064003"/>
    <n v="64.708242478231995"/>
  </r>
  <r>
    <x v="1"/>
    <x v="26"/>
    <x v="45"/>
    <n v="-197.33227804197361"/>
    <n v="17.6458628871213"/>
  </r>
  <r>
    <x v="0"/>
    <x v="10"/>
    <x v="30"/>
    <n v="0"/>
    <n v="0"/>
  </r>
  <r>
    <x v="1"/>
    <x v="48"/>
    <x v="11"/>
    <n v="959.24660761150358"/>
    <n v="128.88607443791511"/>
  </r>
  <r>
    <x v="1"/>
    <x v="47"/>
    <x v="31"/>
    <n v="161.7425695123093"/>
    <n v="27.402609634110799"/>
  </r>
  <r>
    <x v="3"/>
    <x v="55"/>
    <x v="63"/>
    <n v="-49.8486982798903"/>
    <n v="-26.2345041352905"/>
  </r>
  <r>
    <x v="2"/>
    <x v="5"/>
    <x v="13"/>
    <n v="3755.2393971519505"/>
    <n v="227.9641886105708"/>
  </r>
  <r>
    <x v="1"/>
    <x v="9"/>
    <x v="9"/>
    <n v="58.2632348130523"/>
    <n v="42.454445678423397"/>
  </r>
  <r>
    <x v="3"/>
    <x v="11"/>
    <x v="46"/>
    <n v="9882.5454414789856"/>
    <n v="552.06949421371735"/>
  </r>
  <r>
    <x v="3"/>
    <x v="47"/>
    <x v="33"/>
    <n v="-124.51711131306691"/>
    <n v="-136.8889366637822"/>
  </r>
  <r>
    <x v="1"/>
    <x v="52"/>
    <x v="17"/>
    <n v="43.7797047960686"/>
    <n v="-11.095306455391899"/>
  </r>
  <r>
    <x v="2"/>
    <x v="14"/>
    <x v="7"/>
    <n v="-403.06635219274142"/>
    <n v="-6.7389224894859003"/>
  </r>
  <r>
    <x v="2"/>
    <x v="38"/>
    <x v="46"/>
    <n v="-3.9886005060723999"/>
    <n v="3.1930426614137999"/>
  </r>
  <r>
    <x v="0"/>
    <x v="38"/>
    <x v="46"/>
    <n v="0"/>
    <n v="0"/>
  </r>
  <r>
    <x v="0"/>
    <x v="43"/>
    <x v="18"/>
    <n v="20.5796074881242"/>
    <n v="14.666647752985799"/>
  </r>
  <r>
    <x v="1"/>
    <x v="27"/>
    <x v="9"/>
    <n v="-57.097299247063297"/>
    <n v="-24.4534325012484"/>
  </r>
  <r>
    <x v="3"/>
    <x v="48"/>
    <x v="24"/>
    <n v="-92.1508715146893"/>
    <n v="20.193779671584899"/>
  </r>
  <r>
    <x v="1"/>
    <x v="51"/>
    <x v="50"/>
    <n v="60348.206091185311"/>
    <n v="13112.086768627862"/>
  </r>
  <r>
    <x v="1"/>
    <x v="14"/>
    <x v="5"/>
    <n v="-13.0947029326448"/>
    <n v="-0.26487320111939999"/>
  </r>
  <r>
    <x v="1"/>
    <x v="46"/>
    <x v="52"/>
    <n v="-166.75624641525101"/>
    <n v="-98.660191134967107"/>
  </r>
  <r>
    <x v="2"/>
    <x v="23"/>
    <x v="34"/>
    <n v="60.195494917718797"/>
    <n v="27.304173809593799"/>
  </r>
  <r>
    <x v="0"/>
    <x v="32"/>
    <x v="1"/>
    <n v="0"/>
    <n v="0"/>
  </r>
  <r>
    <x v="1"/>
    <x v="8"/>
    <x v="7"/>
    <n v="-34.085997980026399"/>
    <n v="-43.063781374967398"/>
  </r>
  <r>
    <x v="1"/>
    <x v="11"/>
    <x v="61"/>
    <n v="18.908432237988499"/>
    <n v="1.5967317478672001"/>
  </r>
  <r>
    <x v="0"/>
    <x v="9"/>
    <x v="29"/>
    <n v="30.8120769597855"/>
    <n v="98.572020938035806"/>
  </r>
  <r>
    <x v="0"/>
    <x v="38"/>
    <x v="5"/>
    <n v="0"/>
    <n v="0"/>
  </r>
  <r>
    <x v="3"/>
    <x v="54"/>
    <x v="55"/>
    <n v="-3.9775486578648001"/>
    <n v="-7.2483110687275998"/>
  </r>
  <r>
    <x v="3"/>
    <x v="29"/>
    <x v="47"/>
    <n v="404.84996962511411"/>
    <n v="140.84936568624431"/>
  </r>
  <r>
    <x v="0"/>
    <x v="14"/>
    <x v="9"/>
    <n v="0"/>
    <n v="0"/>
  </r>
  <r>
    <x v="3"/>
    <x v="4"/>
    <x v="24"/>
    <n v="-79.425001635405394"/>
    <n v="-31.921013117855701"/>
  </r>
  <r>
    <x v="0"/>
    <x v="8"/>
    <x v="25"/>
    <n v="-81.141237412347394"/>
    <n v="-200.44352090373829"/>
  </r>
  <r>
    <x v="3"/>
    <x v="46"/>
    <x v="15"/>
    <n v="-337.35754885694848"/>
    <n v="-191.65792445566279"/>
  </r>
  <r>
    <x v="3"/>
    <x v="16"/>
    <x v="35"/>
    <n v="170.69542749820559"/>
    <n v="-156.56624635603259"/>
  </r>
  <r>
    <x v="3"/>
    <x v="44"/>
    <x v="63"/>
    <n v="1.5130298786751"/>
    <n v="10.950842127330301"/>
  </r>
  <r>
    <x v="3"/>
    <x v="44"/>
    <x v="15"/>
    <n v="0"/>
    <n v="0"/>
  </r>
  <r>
    <x v="3"/>
    <x v="44"/>
    <x v="45"/>
    <n v="0"/>
    <n v="0"/>
  </r>
  <r>
    <x v="0"/>
    <x v="17"/>
    <x v="63"/>
    <n v="534.19771758927652"/>
    <n v="90.473229868864095"/>
  </r>
  <r>
    <x v="3"/>
    <x v="10"/>
    <x v="36"/>
    <n v="46.5382032277927"/>
    <n v="2.8706562148521999"/>
  </r>
  <r>
    <x v="0"/>
    <x v="53"/>
    <x v="54"/>
    <n v="26084.287623892709"/>
    <n v="6894.6212875450501"/>
  </r>
  <r>
    <x v="3"/>
    <x v="12"/>
    <x v="46"/>
    <n v="51.656956140066498"/>
    <n v="13.939530085301"/>
  </r>
  <r>
    <x v="3"/>
    <x v="41"/>
    <x v="40"/>
    <n v="57.446663649143801"/>
    <n v="5.5839451794499002"/>
  </r>
  <r>
    <x v="0"/>
    <x v="43"/>
    <x v="17"/>
    <n v="-32.4856036734597"/>
    <n v="-14.983189169405099"/>
  </r>
  <r>
    <x v="1"/>
    <x v="54"/>
    <x v="44"/>
    <n v="78.151513641215004"/>
    <n v="43.5134503603404"/>
  </r>
  <r>
    <x v="1"/>
    <x v="30"/>
    <x v="0"/>
    <n v="177.89914262428599"/>
    <n v="8.7597794508721005"/>
  </r>
  <r>
    <x v="1"/>
    <x v="27"/>
    <x v="8"/>
    <n v="-60.1903748034727"/>
    <n v="3.4670874802489999"/>
  </r>
  <r>
    <x v="0"/>
    <x v="21"/>
    <x v="43"/>
    <n v="32.305018886523101"/>
    <n v="2.3955110488611"/>
  </r>
  <r>
    <x v="0"/>
    <x v="29"/>
    <x v="1"/>
    <n v="0"/>
    <n v="0"/>
  </r>
  <r>
    <x v="3"/>
    <x v="13"/>
    <x v="40"/>
    <n v="-26.7696337206675"/>
    <n v="-13.2668725659688"/>
  </r>
  <r>
    <x v="1"/>
    <x v="35"/>
    <x v="28"/>
    <n v="201.7587117154057"/>
    <n v="-43.684212442884998"/>
  </r>
  <r>
    <x v="0"/>
    <x v="23"/>
    <x v="43"/>
    <n v="26.0295843629034"/>
    <n v="11.126462734917199"/>
  </r>
  <r>
    <x v="3"/>
    <x v="50"/>
    <x v="43"/>
    <n v="56.309473423878401"/>
    <n v="9.1240335729590001"/>
  </r>
  <r>
    <x v="0"/>
    <x v="33"/>
    <x v="2"/>
    <n v="0"/>
    <n v="0"/>
  </r>
  <r>
    <x v="2"/>
    <x v="15"/>
    <x v="45"/>
    <n v="105.31550637195799"/>
    <n v="75.716346160651497"/>
  </r>
  <r>
    <x v="1"/>
    <x v="9"/>
    <x v="30"/>
    <n v="109.1291942235739"/>
    <n v="53.138876423776402"/>
  </r>
  <r>
    <x v="2"/>
    <x v="14"/>
    <x v="11"/>
    <n v="-137.63187975128639"/>
    <n v="24.453478046002498"/>
  </r>
  <r>
    <x v="1"/>
    <x v="38"/>
    <x v="32"/>
    <n v="2.3080529521591999"/>
    <n v="-0.3009156893296"/>
  </r>
  <r>
    <x v="3"/>
    <x v="11"/>
    <x v="37"/>
    <n v="152.60540046679179"/>
    <n v="41.084467163880703"/>
  </r>
  <r>
    <x v="0"/>
    <x v="8"/>
    <x v="52"/>
    <n v="143.11376823036341"/>
    <n v="63.160961926022502"/>
  </r>
  <r>
    <x v="0"/>
    <x v="11"/>
    <x v="37"/>
    <n v="0"/>
    <n v="0"/>
  </r>
  <r>
    <x v="3"/>
    <x v="10"/>
    <x v="9"/>
    <n v="-288.79803393724791"/>
    <n v="-92.190803697498495"/>
  </r>
  <r>
    <x v="0"/>
    <x v="17"/>
    <x v="52"/>
    <n v="-3.8337738109425001"/>
    <n v="-4.3654165616701004"/>
  </r>
  <r>
    <x v="1"/>
    <x v="29"/>
    <x v="1"/>
    <n v="2405.9754711682863"/>
    <n v="161.7361798275283"/>
  </r>
  <r>
    <x v="3"/>
    <x v="29"/>
    <x v="1"/>
    <n v="400.64582709036091"/>
    <n v="93.821382690023697"/>
  </r>
  <r>
    <x v="1"/>
    <x v="38"/>
    <x v="4"/>
    <n v="-160.3892925353245"/>
    <n v="-54.375184916728799"/>
  </r>
  <r>
    <x v="0"/>
    <x v="41"/>
    <x v="39"/>
    <n v="0"/>
    <n v="0"/>
  </r>
  <r>
    <x v="2"/>
    <x v="31"/>
    <x v="1"/>
    <n v="2870.6256139219336"/>
    <n v="245.4757272470124"/>
  </r>
  <r>
    <x v="0"/>
    <x v="9"/>
    <x v="8"/>
    <n v="-11.049127113029799"/>
    <n v="66.662975841183595"/>
  </r>
  <r>
    <x v="1"/>
    <x v="10"/>
    <x v="44"/>
    <n v="-207.34004905626591"/>
    <n v="-78.184277028764797"/>
  </r>
  <r>
    <x v="1"/>
    <x v="40"/>
    <x v="16"/>
    <n v="-138.8980103902812"/>
    <n v="23.426837025683302"/>
  </r>
  <r>
    <x v="0"/>
    <x v="4"/>
    <x v="24"/>
    <n v="-156.07080685823701"/>
    <n v="-119.9130256573916"/>
  </r>
  <r>
    <x v="3"/>
    <x v="38"/>
    <x v="44"/>
    <n v="-284.96137185767901"/>
    <n v="-189.2699162069928"/>
  </r>
  <r>
    <x v="3"/>
    <x v="47"/>
    <x v="57"/>
    <n v="73.816046887330103"/>
    <n v="31.827351160323101"/>
  </r>
  <r>
    <x v="2"/>
    <x v="50"/>
    <x v="23"/>
    <n v="23.202745637119001"/>
    <n v="14.423909947023301"/>
  </r>
  <r>
    <x v="2"/>
    <x v="37"/>
    <x v="26"/>
    <n v="-2.0075629708984"/>
    <n v="-0.1443131043318"/>
  </r>
  <r>
    <x v="3"/>
    <x v="36"/>
    <x v="57"/>
    <n v="85.810822677792103"/>
    <n v="55.839468145393802"/>
  </r>
  <r>
    <x v="1"/>
    <x v="25"/>
    <x v="22"/>
    <n v="53.9028303626812"/>
    <n v="14.615808545043"/>
  </r>
  <r>
    <x v="3"/>
    <x v="48"/>
    <x v="40"/>
    <n v="5.3231597695602"/>
    <n v="5.8953754862338998"/>
  </r>
  <r>
    <x v="1"/>
    <x v="23"/>
    <x v="26"/>
    <n v="-79.372641447288203"/>
    <n v="-47.185140159012597"/>
  </r>
  <r>
    <x v="0"/>
    <x v="12"/>
    <x v="47"/>
    <n v="0"/>
    <n v="0"/>
  </r>
  <r>
    <x v="3"/>
    <x v="0"/>
    <x v="38"/>
    <n v="-1.8830566041534"/>
    <n v="25.7675575840601"/>
  </r>
  <r>
    <x v="1"/>
    <x v="9"/>
    <x v="7"/>
    <n v="267.14740640275892"/>
    <n v="227.68289883721721"/>
  </r>
  <r>
    <x v="3"/>
    <x v="52"/>
    <x v="31"/>
    <n v="-21.468949739126099"/>
    <n v="-22.310235378765199"/>
  </r>
  <r>
    <x v="3"/>
    <x v="21"/>
    <x v="55"/>
    <n v="-36.363650724737703"/>
    <n v="-21.323155457703098"/>
  </r>
  <r>
    <x v="3"/>
    <x v="26"/>
    <x v="13"/>
    <n v="-396.70984318914259"/>
    <n v="-233.26619766224729"/>
  </r>
  <r>
    <x v="1"/>
    <x v="22"/>
    <x v="59"/>
    <n v="-12.621639402649899"/>
    <n v="-16.759376307428901"/>
  </r>
  <r>
    <x v="2"/>
    <x v="51"/>
    <x v="6"/>
    <n v="117.85982192537401"/>
    <n v="6.9839647588537002"/>
  </r>
  <r>
    <x v="3"/>
    <x v="47"/>
    <x v="23"/>
    <n v="-2.5395079302622001"/>
    <n v="-0.1736928041736"/>
  </r>
  <r>
    <x v="2"/>
    <x v="35"/>
    <x v="28"/>
    <n v="146.09022217083009"/>
    <n v="92.323088970706493"/>
  </r>
  <r>
    <x v="1"/>
    <x v="50"/>
    <x v="34"/>
    <n v="-40.607844415307603"/>
    <n v="-18.624644029432901"/>
  </r>
  <r>
    <x v="3"/>
    <x v="36"/>
    <x v="22"/>
    <n v="3.9419331468887"/>
    <n v="4.0780423366173002"/>
  </r>
  <r>
    <x v="0"/>
    <x v="49"/>
    <x v="44"/>
    <n v="0"/>
    <n v="0"/>
  </r>
  <r>
    <x v="3"/>
    <x v="55"/>
    <x v="48"/>
    <n v="31314.741484785754"/>
    <n v="8758.8662353976506"/>
  </r>
  <r>
    <x v="1"/>
    <x v="55"/>
    <x v="54"/>
    <n v="931.61793517393585"/>
    <n v="325.75050543013782"/>
  </r>
  <r>
    <x v="3"/>
    <x v="55"/>
    <x v="60"/>
    <n v="10954.021570056862"/>
    <n v="1306.4087832542739"/>
  </r>
  <r>
    <x v="1"/>
    <x v="38"/>
    <x v="36"/>
    <n v="-141.39771051169379"/>
    <n v="-49.2453117847489"/>
  </r>
  <r>
    <x v="1"/>
    <x v="52"/>
    <x v="19"/>
    <n v="82.247802251015401"/>
    <n v="11.546327583373801"/>
  </r>
  <r>
    <x v="2"/>
    <x v="10"/>
    <x v="30"/>
    <n v="-259.80596137433503"/>
    <n v="-88.292649655866796"/>
  </r>
  <r>
    <x v="2"/>
    <x v="11"/>
    <x v="67"/>
    <n v="-26.679806817260101"/>
    <n v="-15.059953225975301"/>
  </r>
  <r>
    <x v="0"/>
    <x v="22"/>
    <x v="78"/>
    <n v="-65.988953567169304"/>
    <n v="-34.804197191324697"/>
  </r>
  <r>
    <x v="3"/>
    <x v="12"/>
    <x v="37"/>
    <n v="183.19497678251699"/>
    <n v="7.9195875222784"/>
  </r>
  <r>
    <x v="3"/>
    <x v="47"/>
    <x v="22"/>
    <n v="-2.5395079302622001"/>
    <n v="-0.1736928041736"/>
  </r>
  <r>
    <x v="2"/>
    <x v="48"/>
    <x v="44"/>
    <n v="-1.0563815286778999"/>
    <n v="-6.6441155072290998"/>
  </r>
  <r>
    <x v="2"/>
    <x v="54"/>
    <x v="9"/>
    <n v="152.67593302640239"/>
    <n v="66.757774529455503"/>
  </r>
  <r>
    <x v="1"/>
    <x v="20"/>
    <x v="20"/>
    <n v="-35.830278095103502"/>
    <n v="2.7204257045975999"/>
  </r>
  <r>
    <x v="2"/>
    <x v="34"/>
    <x v="51"/>
    <n v="124.74408519925061"/>
    <n v="75.344103039804807"/>
  </r>
  <r>
    <x v="0"/>
    <x v="50"/>
    <x v="23"/>
    <n v="68.823748002420601"/>
    <n v="26.7929760119072"/>
  </r>
  <r>
    <x v="1"/>
    <x v="12"/>
    <x v="46"/>
    <n v="138.701497187342"/>
    <n v="21.1844838128868"/>
  </r>
  <r>
    <x v="2"/>
    <x v="12"/>
    <x v="44"/>
    <n v="0"/>
    <n v="0"/>
  </r>
  <r>
    <x v="0"/>
    <x v="26"/>
    <x v="53"/>
    <n v="-44.785842128574302"/>
    <n v="-65.468818950780303"/>
  </r>
  <r>
    <x v="1"/>
    <x v="36"/>
    <x v="20"/>
    <n v="38.209864195869997"/>
    <n v="9.8766486146123"/>
  </r>
  <r>
    <x v="0"/>
    <x v="15"/>
    <x v="10"/>
    <n v="0"/>
    <n v="0"/>
  </r>
  <r>
    <x v="1"/>
    <x v="17"/>
    <x v="51"/>
    <n v="1.5552851832393"/>
    <n v="-4.3058420169069"/>
  </r>
  <r>
    <x v="1"/>
    <x v="42"/>
    <x v="47"/>
    <n v="546.8001517951335"/>
    <n v="83.299635386229497"/>
  </r>
  <r>
    <x v="2"/>
    <x v="7"/>
    <x v="52"/>
    <n v="50.714950390169001"/>
    <n v="5.4578758434781998"/>
  </r>
  <r>
    <x v="1"/>
    <x v="54"/>
    <x v="46"/>
    <n v="-370.5524010781433"/>
    <n v="-162.0042085859547"/>
  </r>
  <r>
    <x v="2"/>
    <x v="48"/>
    <x v="30"/>
    <n v="69.089846628768598"/>
    <n v="15.521627556962899"/>
  </r>
  <r>
    <x v="3"/>
    <x v="34"/>
    <x v="15"/>
    <n v="245.88697813853901"/>
    <n v="143.97983632328501"/>
  </r>
  <r>
    <x v="3"/>
    <x v="20"/>
    <x v="75"/>
    <n v="0"/>
    <n v="0"/>
  </r>
  <r>
    <x v="2"/>
    <x v="23"/>
    <x v="82"/>
    <n v="-65.8754910712548"/>
    <n v="-5.6809940247912003"/>
  </r>
  <r>
    <x v="2"/>
    <x v="8"/>
    <x v="25"/>
    <n v="-246.0933019500325"/>
    <n v="-202.69641330440149"/>
  </r>
  <r>
    <x v="3"/>
    <x v="5"/>
    <x v="15"/>
    <n v="-162.37976479509419"/>
    <n v="-54.307413054213299"/>
  </r>
  <r>
    <x v="2"/>
    <x v="36"/>
    <x v="31"/>
    <n v="0"/>
    <n v="0"/>
  </r>
  <r>
    <x v="3"/>
    <x v="39"/>
    <x v="43"/>
    <n v="54.228823933052396"/>
    <n v="19.099937639521698"/>
  </r>
  <r>
    <x v="1"/>
    <x v="17"/>
    <x v="12"/>
    <n v="-236.93464298462681"/>
    <n v="-147.52549383144409"/>
  </r>
  <r>
    <x v="1"/>
    <x v="31"/>
    <x v="18"/>
    <n v="-23.649294983960701"/>
    <n v="-5.1538268499323996"/>
  </r>
  <r>
    <x v="1"/>
    <x v="6"/>
    <x v="7"/>
    <n v="-126.429716667222"/>
    <n v="-7.0467530455173"/>
  </r>
  <r>
    <x v="3"/>
    <x v="48"/>
    <x v="44"/>
    <n v="-134.79979764483511"/>
    <n v="-29.434475090991"/>
  </r>
  <r>
    <x v="2"/>
    <x v="26"/>
    <x v="13"/>
    <n v="-219.57289506359081"/>
    <n v="-40.239520865764597"/>
  </r>
  <r>
    <x v="0"/>
    <x v="20"/>
    <x v="91"/>
    <n v="-30.686861852066698"/>
    <n v="-14.5428856423888"/>
  </r>
  <r>
    <x v="2"/>
    <x v="42"/>
    <x v="47"/>
    <n v="74.597010744812593"/>
    <n v="41.129715327981799"/>
  </r>
  <r>
    <x v="1"/>
    <x v="38"/>
    <x v="61"/>
    <n v="9.52538457576E-2"/>
    <n v="1.50804323316E-2"/>
  </r>
  <r>
    <x v="0"/>
    <x v="16"/>
    <x v="3"/>
    <n v="0"/>
    <n v="0"/>
  </r>
  <r>
    <x v="0"/>
    <x v="36"/>
    <x v="75"/>
    <n v="-25.598496647910299"/>
    <n v="-17.3836116875543"/>
  </r>
  <r>
    <x v="3"/>
    <x v="45"/>
    <x v="4"/>
    <n v="-174.1100569228546"/>
    <n v="-67.497722260781401"/>
  </r>
  <r>
    <x v="1"/>
    <x v="38"/>
    <x v="76"/>
    <n v="-0.25014280416070001"/>
    <n v="-9.7712713909400006E-2"/>
  </r>
  <r>
    <x v="3"/>
    <x v="52"/>
    <x v="23"/>
    <n v="-4.2855850907938002"/>
    <n v="6.6593083230900005E-2"/>
  </r>
  <r>
    <x v="3"/>
    <x v="26"/>
    <x v="52"/>
    <n v="-359.9216978284332"/>
    <n v="-229.860910288611"/>
  </r>
  <r>
    <x v="1"/>
    <x v="38"/>
    <x v="43"/>
    <n v="9.52538457576E-2"/>
    <n v="1.50804323316E-2"/>
  </r>
  <r>
    <x v="1"/>
    <x v="38"/>
    <x v="23"/>
    <n v="1.2586596295014001"/>
    <n v="-0.1640995409955"/>
  </r>
  <r>
    <x v="1"/>
    <x v="5"/>
    <x v="52"/>
    <n v="-23.692543198952801"/>
    <n v="-12.4589025142823"/>
  </r>
  <r>
    <x v="1"/>
    <x v="36"/>
    <x v="22"/>
    <n v="20.9782247733554"/>
    <n v="11.3922427853051"/>
  </r>
  <r>
    <x v="0"/>
    <x v="51"/>
    <x v="56"/>
    <n v="188.5899647265343"/>
    <n v="99.231931522559194"/>
  </r>
  <r>
    <x v="1"/>
    <x v="52"/>
    <x v="43"/>
    <n v="0"/>
    <n v="0"/>
  </r>
  <r>
    <x v="3"/>
    <x v="49"/>
    <x v="36"/>
    <n v="109.8921232001715"/>
    <n v="41.445496216816899"/>
  </r>
  <r>
    <x v="1"/>
    <x v="0"/>
    <x v="37"/>
    <n v="111.7525185475984"/>
    <n v="20.203096466779801"/>
  </r>
  <r>
    <x v="2"/>
    <x v="17"/>
    <x v="51"/>
    <n v="-135.12850405095099"/>
    <n v="-9.3484258458854992"/>
  </r>
  <r>
    <x v="3"/>
    <x v="34"/>
    <x v="13"/>
    <n v="428.44436723298003"/>
    <n v="250.69584970014461"/>
  </r>
  <r>
    <x v="3"/>
    <x v="51"/>
    <x v="16"/>
    <n v="-23.305969680503701"/>
    <n v="-12.7026310109067"/>
  </r>
  <r>
    <x v="2"/>
    <x v="51"/>
    <x v="14"/>
    <n v="4.0509459120467"/>
    <n v="5.1802251846583998"/>
  </r>
  <r>
    <x v="3"/>
    <x v="35"/>
    <x v="63"/>
    <n v="58.220571189548203"/>
    <n v="37.643792669767599"/>
  </r>
  <r>
    <x v="3"/>
    <x v="35"/>
    <x v="45"/>
    <n v="-21.412139691676"/>
    <n v="-2.6852731108419001"/>
  </r>
  <r>
    <x v="2"/>
    <x v="26"/>
    <x v="52"/>
    <n v="-0.2372626612473"/>
    <n v="6.4676599003456996"/>
  </r>
  <r>
    <x v="3"/>
    <x v="26"/>
    <x v="24"/>
    <n v="-571.54805561646197"/>
    <n v="-358.00861722250698"/>
  </r>
  <r>
    <x v="1"/>
    <x v="38"/>
    <x v="47"/>
    <n v="60.936590806040002"/>
    <n v="2.8840362554264001"/>
  </r>
  <r>
    <x v="3"/>
    <x v="46"/>
    <x v="51"/>
    <n v="111.5639985924405"/>
    <n v="48.553687021316698"/>
  </r>
  <r>
    <x v="3"/>
    <x v="12"/>
    <x v="36"/>
    <n v="-36.800156977062898"/>
    <n v="-22.721126049828399"/>
  </r>
  <r>
    <x v="1"/>
    <x v="40"/>
    <x v="8"/>
    <n v="144.954049664564"/>
    <n v="9.4324714649760999"/>
  </r>
  <r>
    <x v="1"/>
    <x v="7"/>
    <x v="9"/>
    <n v="33.229808952152702"/>
    <n v="23.360414665349001"/>
  </r>
  <r>
    <x v="2"/>
    <x v="33"/>
    <x v="22"/>
    <n v="-121.348043653476"/>
    <n v="-6.1621648055321998"/>
  </r>
  <r>
    <x v="1"/>
    <x v="38"/>
    <x v="80"/>
    <n v="9.7259793872000004E-3"/>
    <n v="-0.15711605352169999"/>
  </r>
  <r>
    <x v="3"/>
    <x v="13"/>
    <x v="39"/>
    <n v="-83.163773926325206"/>
    <n v="-20.119968845891201"/>
  </r>
  <r>
    <x v="2"/>
    <x v="23"/>
    <x v="68"/>
    <n v="-73.033015693743195"/>
    <n v="-5.8447374434224004"/>
  </r>
  <r>
    <x v="0"/>
    <x v="20"/>
    <x v="43"/>
    <n v="-115.020726237254"/>
    <n v="-10.863821983020999"/>
  </r>
  <r>
    <x v="2"/>
    <x v="53"/>
    <x v="6"/>
    <n v="-117.85982192537401"/>
    <n v="-6.9839647588537002"/>
  </r>
  <r>
    <x v="1"/>
    <x v="26"/>
    <x v="16"/>
    <n v="-1.0970532062147"/>
    <n v="3.6667334881502001"/>
  </r>
  <r>
    <x v="0"/>
    <x v="9"/>
    <x v="30"/>
    <n v="0"/>
    <n v="0"/>
  </r>
  <r>
    <x v="1"/>
    <x v="34"/>
    <x v="6"/>
    <n v="-166.75624641525101"/>
    <n v="-98.660191134967107"/>
  </r>
  <r>
    <x v="3"/>
    <x v="43"/>
    <x v="22"/>
    <n v="-2.5395079302622001"/>
    <n v="-0.1736928041736"/>
  </r>
  <r>
    <x v="3"/>
    <x v="48"/>
    <x v="78"/>
    <n v="1.9338461699228999"/>
    <n v="3.6153965315836998"/>
  </r>
  <r>
    <x v="3"/>
    <x v="23"/>
    <x v="61"/>
    <n v="18.575164603924701"/>
    <n v="5.3389930094756002"/>
  </r>
  <r>
    <x v="1"/>
    <x v="28"/>
    <x v="0"/>
    <n v="13.531895815902001"/>
    <n v="1.6697921212313001"/>
  </r>
  <r>
    <x v="1"/>
    <x v="20"/>
    <x v="67"/>
    <n v="-74.176198675053399"/>
    <n v="-6.0348353473299001"/>
  </r>
  <r>
    <x v="2"/>
    <x v="7"/>
    <x v="5"/>
    <n v="-54.876658258112798"/>
    <n v="-24.885952364901801"/>
  </r>
  <r>
    <x v="1"/>
    <x v="26"/>
    <x v="52"/>
    <n v="-1.0970532062147"/>
    <n v="3.6667334881502001"/>
  </r>
  <r>
    <x v="3"/>
    <x v="26"/>
    <x v="37"/>
    <n v="-297.84036683594138"/>
    <n v="-189.2326786893739"/>
  </r>
  <r>
    <x v="2"/>
    <x v="43"/>
    <x v="17"/>
    <n v="27.217871578915801"/>
    <n v="14.7125361556869"/>
  </r>
  <r>
    <x v="1"/>
    <x v="23"/>
    <x v="90"/>
    <n v="-1.7309330276702"/>
    <n v="-2.8636034253540998"/>
  </r>
  <r>
    <x v="0"/>
    <x v="7"/>
    <x v="38"/>
    <n v="-4.1376057094623997"/>
    <n v="-4.8883935491230996"/>
  </r>
  <r>
    <x v="3"/>
    <x v="24"/>
    <x v="66"/>
    <n v="-35.384705876930497"/>
    <n v="-19.090823968422502"/>
  </r>
  <r>
    <x v="2"/>
    <x v="27"/>
    <x v="8"/>
    <n v="57.717657444049003"/>
    <n v="53.971427669210698"/>
  </r>
  <r>
    <x v="0"/>
    <x v="52"/>
    <x v="19"/>
    <n v="18.685549826201999"/>
    <n v="1.5161133417884001"/>
  </r>
  <r>
    <x v="1"/>
    <x v="32"/>
    <x v="39"/>
    <n v="91.405477642276196"/>
    <n v="48.984396615870601"/>
  </r>
  <r>
    <x v="3"/>
    <x v="12"/>
    <x v="38"/>
    <n v="-26.3582442952289"/>
    <n v="-5.7568766931457001"/>
  </r>
  <r>
    <x v="3"/>
    <x v="42"/>
    <x v="3"/>
    <n v="-26.3582442952289"/>
    <n v="-5.7568766931457001"/>
  </r>
  <r>
    <x v="3"/>
    <x v="26"/>
    <x v="6"/>
    <n v="-384.91624395087581"/>
    <n v="-236.78664555123319"/>
  </r>
  <r>
    <x v="3"/>
    <x v="15"/>
    <x v="11"/>
    <n v="65.393621092486001"/>
    <n v="28.257714127549502"/>
  </r>
  <r>
    <x v="0"/>
    <x v="7"/>
    <x v="39"/>
    <n v="0"/>
    <n v="0"/>
  </r>
  <r>
    <x v="3"/>
    <x v="26"/>
    <x v="30"/>
    <n v="-571.54805561646197"/>
    <n v="-358.00861722250698"/>
  </r>
  <r>
    <x v="1"/>
    <x v="28"/>
    <x v="21"/>
    <n v="13.531895815902001"/>
    <n v="1.6697921212313001"/>
  </r>
  <r>
    <x v="2"/>
    <x v="23"/>
    <x v="79"/>
    <n v="-65.8754910712548"/>
    <n v="-5.6809940247912003"/>
  </r>
  <r>
    <x v="3"/>
    <x v="17"/>
    <x v="51"/>
    <n v="-1.2680756982742001"/>
    <n v="4.1271345184930999"/>
  </r>
  <r>
    <x v="0"/>
    <x v="16"/>
    <x v="19"/>
    <n v="-16.806333951413801"/>
    <n v="-11.3157792053631"/>
  </r>
  <r>
    <x v="1"/>
    <x v="4"/>
    <x v="57"/>
    <n v="0"/>
    <n v="0"/>
  </r>
  <r>
    <x v="1"/>
    <x v="5"/>
    <x v="6"/>
    <n v="-144.954049664564"/>
    <n v="-9.4324714649760999"/>
  </r>
  <r>
    <x v="1"/>
    <x v="52"/>
    <x v="66"/>
    <n v="0"/>
    <n v="0"/>
  </r>
  <r>
    <x v="3"/>
    <x v="48"/>
    <x v="17"/>
    <n v="7.2734543037844999"/>
    <n v="8.6342959918566997"/>
  </r>
  <r>
    <x v="3"/>
    <x v="20"/>
    <x v="82"/>
    <n v="0"/>
    <n v="0"/>
  </r>
  <r>
    <x v="3"/>
    <x v="24"/>
    <x v="65"/>
    <n v="-8.2275182376824993"/>
    <n v="-4.0114492533863997"/>
  </r>
  <r>
    <x v="3"/>
    <x v="20"/>
    <x v="71"/>
    <n v="0"/>
    <n v="0"/>
  </r>
  <r>
    <x v="0"/>
    <x v="16"/>
    <x v="0"/>
    <n v="0"/>
    <n v="0"/>
  </r>
  <r>
    <x v="1"/>
    <x v="38"/>
    <x v="83"/>
    <n v="9.7259793872000004E-3"/>
    <n v="-0.15711605352169999"/>
  </r>
  <r>
    <x v="0"/>
    <x v="55"/>
    <x v="49"/>
    <n v="40.059405651946904"/>
    <n v="27.629801177144401"/>
  </r>
  <r>
    <x v="1"/>
    <x v="44"/>
    <x v="14"/>
    <n v="-4.3455007442535001"/>
    <n v="-5.2267972214752003"/>
  </r>
  <r>
    <x v="3"/>
    <x v="9"/>
    <x v="24"/>
    <n v="192.318420742391"/>
    <n v="33.554846140308001"/>
  </r>
  <r>
    <x v="2"/>
    <x v="11"/>
    <x v="75"/>
    <n v="-26.679806817260101"/>
    <n v="-15.059953225975301"/>
  </r>
  <r>
    <x v="0"/>
    <x v="36"/>
    <x v="68"/>
    <n v="-26.9505865872366"/>
    <n v="-16.665178042176699"/>
  </r>
  <r>
    <x v="1"/>
    <x v="4"/>
    <x v="3"/>
    <n v="0"/>
    <n v="0"/>
  </r>
  <r>
    <x v="1"/>
    <x v="23"/>
    <x v="92"/>
    <n v="-0.3271377638927"/>
    <n v="-0.69899982093349999"/>
  </r>
  <r>
    <x v="1"/>
    <x v="52"/>
    <x v="79"/>
    <n v="0"/>
    <n v="0"/>
  </r>
  <r>
    <x v="1"/>
    <x v="28"/>
    <x v="3"/>
    <n v="13.531895815902001"/>
    <n v="1.6697921212313001"/>
  </r>
  <r>
    <x v="3"/>
    <x v="56"/>
    <x v="53"/>
    <n v="20.012986797385398"/>
    <n v="29.490955593575698"/>
  </r>
  <r>
    <x v="1"/>
    <x v="54"/>
    <x v="61"/>
    <n v="-28.1121135410833"/>
    <n v="-14.845511983644901"/>
  </r>
  <r>
    <x v="3"/>
    <x v="26"/>
    <x v="1"/>
    <n v="-365.82131731689742"/>
    <n v="-155.1961453459129"/>
  </r>
  <r>
    <x v="2"/>
    <x v="37"/>
    <x v="61"/>
    <n v="22.242520707336901"/>
    <n v="14.3834747530898"/>
  </r>
  <r>
    <x v="3"/>
    <x v="20"/>
    <x v="87"/>
    <n v="0"/>
    <n v="0"/>
  </r>
  <r>
    <x v="3"/>
    <x v="4"/>
    <x v="36"/>
    <n v="-28.9200665719546"/>
    <n v="-21.555867366985101"/>
  </r>
  <r>
    <x v="2"/>
    <x v="54"/>
    <x v="38"/>
    <n v="-4.4805246803063001"/>
    <n v="-5.1061460645179002"/>
  </r>
  <r>
    <x v="1"/>
    <x v="41"/>
    <x v="67"/>
    <n v="-50.767108594063401"/>
    <n v="-4.0581973254117001"/>
  </r>
  <r>
    <x v="1"/>
    <x v="35"/>
    <x v="13"/>
    <n v="-43.827207280184702"/>
    <n v="-22.8768967783646"/>
  </r>
  <r>
    <x v="2"/>
    <x v="53"/>
    <x v="45"/>
    <n v="-4.0509459120467"/>
    <n v="-5.1802251846583998"/>
  </r>
  <r>
    <x v="0"/>
    <x v="53"/>
    <x v="53"/>
    <n v="-42.519931263725702"/>
    <n v="-14.7343648266247"/>
  </r>
  <r>
    <x v="0"/>
    <x v="53"/>
    <x v="15"/>
    <n v="-40.779795696131103"/>
    <n v="-18.9859299060215"/>
  </r>
  <r>
    <x v="0"/>
    <x v="53"/>
    <x v="14"/>
    <n v="-40.779795696131103"/>
    <n v="-18.9859299060215"/>
  </r>
  <r>
    <x v="0"/>
    <x v="18"/>
    <x v="41"/>
    <n v="51.17951518249"/>
    <n v="17.2890218675442"/>
  </r>
  <r>
    <x v="3"/>
    <x v="56"/>
    <x v="15"/>
    <n v="-9.7116320800880001"/>
    <n v="-10.7745179991584"/>
  </r>
  <r>
    <x v="3"/>
    <x v="56"/>
    <x v="51"/>
    <n v="-9.7116320800880001"/>
    <n v="-10.7745179991584"/>
  </r>
  <r>
    <x v="1"/>
    <x v="56"/>
    <x v="13"/>
    <n v="1.9209174101815001"/>
    <n v="-32.903875375688003"/>
  </r>
  <r>
    <x v="2"/>
    <x v="56"/>
    <x v="41"/>
    <n v="39.272986588751003"/>
    <n v="11.310126824121999"/>
  </r>
  <r>
    <x v="0"/>
    <x v="56"/>
    <x v="15"/>
    <n v="0.12755211219410001"/>
    <n v="0.36791523891119998"/>
  </r>
  <r>
    <x v="1"/>
    <x v="37"/>
    <x v="55"/>
    <n v="-28.1121135410833"/>
    <n v="-14.845511983644901"/>
  </r>
  <r>
    <x v="1"/>
    <x v="4"/>
    <x v="78"/>
    <n v="0"/>
    <n v="0"/>
  </r>
  <r>
    <x v="3"/>
    <x v="16"/>
    <x v="14"/>
    <n v="-18.2830374659084"/>
    <n v="-6.8195486151919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10"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1"/>
    <x v="1"/>
    <x v="3"/>
    <n v="0"/>
    <n v="10"/>
    <n v="3000.33"/>
    <n v="3431.25"/>
  </r>
  <r>
    <x v="1"/>
    <x v="1"/>
    <x v="1"/>
    <x v="0"/>
    <x v="1"/>
    <x v="1"/>
    <x v="1"/>
    <n v="0"/>
    <n v="5"/>
    <n v="603.73"/>
    <n v="1074.24"/>
  </r>
  <r>
    <x v="2"/>
    <x v="2"/>
    <x v="2"/>
    <x v="1"/>
    <x v="1"/>
    <x v="1"/>
    <x v="2"/>
    <n v="0"/>
    <n v="1"/>
    <n v="45"/>
    <n v="45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3"/>
    <x v="3"/>
    <x v="3"/>
    <x v="2"/>
    <x v="1"/>
    <x v="1"/>
    <x v="1"/>
    <n v="29"/>
    <n v="3008"/>
    <n v="509950.13"/>
    <n v="509950.13"/>
  </r>
  <r>
    <x v="4"/>
    <x v="4"/>
    <x v="4"/>
    <x v="3"/>
    <x v="1"/>
    <x v="1"/>
    <x v="0"/>
    <n v="1"/>
    <n v="103"/>
    <n v="28333.11"/>
    <n v="54943.360000000001"/>
  </r>
  <r>
    <x v="3"/>
    <x v="5"/>
    <x v="5"/>
    <x v="4"/>
    <x v="1"/>
    <x v="1"/>
    <x v="1"/>
    <n v="4"/>
    <n v="156"/>
    <n v="42891.61"/>
    <n v="74428.899999999994"/>
  </r>
  <r>
    <x v="5"/>
    <x v="6"/>
    <x v="6"/>
    <x v="5"/>
    <x v="1"/>
    <x v="1"/>
    <x v="2"/>
    <n v="0"/>
    <n v="2"/>
    <n v="90"/>
    <n v="90"/>
  </r>
  <r>
    <x v="3"/>
    <x v="7"/>
    <x v="7"/>
    <x v="6"/>
    <x v="1"/>
    <x v="1"/>
    <x v="3"/>
    <n v="1"/>
    <n v="8"/>
    <n v="497.98"/>
    <n v="10080.75"/>
  </r>
  <r>
    <x v="3"/>
    <x v="8"/>
    <x v="7"/>
    <x v="6"/>
    <x v="1"/>
    <x v="1"/>
    <x v="0"/>
    <n v="0"/>
    <n v="1"/>
    <n v="3903.75"/>
    <n v="3903.75"/>
  </r>
  <r>
    <x v="3"/>
    <x v="9"/>
    <x v="0"/>
    <x v="0"/>
    <x v="1"/>
    <x v="1"/>
    <x v="0"/>
    <n v="0"/>
    <n v="3"/>
    <n v="915.97"/>
    <n v="6066.77"/>
  </r>
  <r>
    <x v="5"/>
    <x v="10"/>
    <x v="8"/>
    <x v="5"/>
    <x v="1"/>
    <x v="1"/>
    <x v="1"/>
    <n v="0"/>
    <n v="1"/>
    <n v="25.33"/>
    <n v="25.33"/>
  </r>
  <r>
    <x v="4"/>
    <x v="11"/>
    <x v="8"/>
    <x v="5"/>
    <x v="1"/>
    <x v="1"/>
    <x v="3"/>
    <n v="0"/>
    <n v="3"/>
    <n v="524.74"/>
    <n v="524.74"/>
  </r>
  <r>
    <x v="5"/>
    <x v="10"/>
    <x v="9"/>
    <x v="7"/>
    <x v="1"/>
    <x v="1"/>
    <x v="1"/>
    <n v="1"/>
    <n v="12"/>
    <n v="2040.2"/>
    <n v="2040.2"/>
  </r>
  <r>
    <x v="5"/>
    <x v="10"/>
    <x v="10"/>
    <x v="8"/>
    <x v="1"/>
    <x v="1"/>
    <x v="2"/>
    <n v="4"/>
    <n v="3"/>
    <n v="2843.1"/>
    <n v="4799.7"/>
  </r>
  <r>
    <x v="2"/>
    <x v="12"/>
    <x v="11"/>
    <x v="2"/>
    <x v="1"/>
    <x v="1"/>
    <x v="2"/>
    <n v="0"/>
    <n v="1"/>
    <n v="0"/>
    <n v="87.51"/>
  </r>
  <r>
    <x v="5"/>
    <x v="13"/>
    <x v="12"/>
    <x v="9"/>
    <x v="1"/>
    <x v="1"/>
    <x v="2"/>
    <n v="5"/>
    <n v="105"/>
    <n v="12666.02"/>
    <n v="18094.43"/>
  </r>
  <r>
    <x v="3"/>
    <x v="3"/>
    <x v="13"/>
    <x v="6"/>
    <x v="1"/>
    <x v="1"/>
    <x v="2"/>
    <n v="10"/>
    <n v="3"/>
    <n v="2391.04"/>
    <n v="53224.14"/>
  </r>
  <r>
    <x v="5"/>
    <x v="14"/>
    <x v="14"/>
    <x v="7"/>
    <x v="1"/>
    <x v="1"/>
    <x v="0"/>
    <n v="7"/>
    <n v="29"/>
    <n v="20761.5"/>
    <n v="45529.02"/>
  </r>
  <r>
    <x v="3"/>
    <x v="15"/>
    <x v="15"/>
    <x v="4"/>
    <x v="1"/>
    <x v="1"/>
    <x v="1"/>
    <n v="0"/>
    <n v="61"/>
    <n v="6119.05"/>
    <n v="22726.59"/>
  </r>
  <r>
    <x v="3"/>
    <x v="16"/>
    <x v="15"/>
    <x v="4"/>
    <x v="1"/>
    <x v="1"/>
    <x v="2"/>
    <n v="2"/>
    <n v="152"/>
    <n v="30138.76"/>
    <n v="30786.19"/>
  </r>
  <r>
    <x v="4"/>
    <x v="17"/>
    <x v="16"/>
    <x v="10"/>
    <x v="1"/>
    <x v="1"/>
    <x v="3"/>
    <n v="0"/>
    <n v="206"/>
    <n v="15996.39"/>
    <n v="23694.39"/>
  </r>
  <r>
    <x v="2"/>
    <x v="2"/>
    <x v="2"/>
    <x v="1"/>
    <x v="1"/>
    <x v="1"/>
    <x v="1"/>
    <n v="0"/>
    <n v="1"/>
    <n v="111.62"/>
    <n v="111.62"/>
  </r>
  <r>
    <x v="1"/>
    <x v="1"/>
    <x v="17"/>
    <x v="1"/>
    <x v="1"/>
    <x v="1"/>
    <x v="1"/>
    <n v="0"/>
    <n v="13"/>
    <n v="9396.7199999999993"/>
    <n v="9396.7199999999993"/>
  </r>
  <r>
    <x v="6"/>
    <x v="18"/>
    <x v="3"/>
    <x v="2"/>
    <x v="1"/>
    <x v="1"/>
    <x v="2"/>
    <n v="0"/>
    <n v="1"/>
    <n v="184.89"/>
    <n v="184.89"/>
  </r>
  <r>
    <x v="2"/>
    <x v="19"/>
    <x v="0"/>
    <x v="0"/>
    <x v="1"/>
    <x v="1"/>
    <x v="2"/>
    <n v="2"/>
    <n v="1"/>
    <n v="0"/>
    <n v="1509.31"/>
  </r>
  <r>
    <x v="5"/>
    <x v="20"/>
    <x v="18"/>
    <x v="11"/>
    <x v="1"/>
    <x v="1"/>
    <x v="2"/>
    <n v="0"/>
    <n v="1"/>
    <n v="662.34"/>
    <n v="662.34"/>
  </r>
  <r>
    <x v="0"/>
    <x v="21"/>
    <x v="0"/>
    <x v="0"/>
    <x v="1"/>
    <x v="1"/>
    <x v="2"/>
    <n v="18"/>
    <n v="942"/>
    <n v="194800.43"/>
    <n v="234919.55"/>
  </r>
  <r>
    <x v="3"/>
    <x v="8"/>
    <x v="3"/>
    <x v="2"/>
    <x v="1"/>
    <x v="1"/>
    <x v="2"/>
    <n v="97"/>
    <n v="1149"/>
    <n v="270231.01"/>
    <n v="332830.48"/>
  </r>
  <r>
    <x v="3"/>
    <x v="22"/>
    <x v="1"/>
    <x v="0"/>
    <x v="1"/>
    <x v="1"/>
    <x v="0"/>
    <n v="9"/>
    <n v="860"/>
    <n v="225913.75"/>
    <n v="266111.11"/>
  </r>
  <r>
    <x v="3"/>
    <x v="8"/>
    <x v="16"/>
    <x v="10"/>
    <x v="1"/>
    <x v="1"/>
    <x v="3"/>
    <n v="1"/>
    <n v="81"/>
    <n v="12707.12"/>
    <n v="45544.91"/>
  </r>
  <r>
    <x v="5"/>
    <x v="23"/>
    <x v="19"/>
    <x v="1"/>
    <x v="1"/>
    <x v="1"/>
    <x v="2"/>
    <n v="6"/>
    <n v="11"/>
    <n v="6405.38"/>
    <n v="6876.98"/>
  </r>
  <r>
    <x v="1"/>
    <x v="24"/>
    <x v="17"/>
    <x v="1"/>
    <x v="1"/>
    <x v="1"/>
    <x v="1"/>
    <n v="1"/>
    <n v="17"/>
    <n v="10745.33"/>
    <n v="10745.33"/>
  </r>
  <r>
    <x v="4"/>
    <x v="25"/>
    <x v="16"/>
    <x v="10"/>
    <x v="1"/>
    <x v="1"/>
    <x v="2"/>
    <n v="0"/>
    <n v="1"/>
    <n v="6.34"/>
    <n v="45"/>
  </r>
  <r>
    <x v="3"/>
    <x v="26"/>
    <x v="13"/>
    <x v="6"/>
    <x v="1"/>
    <x v="1"/>
    <x v="1"/>
    <n v="47"/>
    <n v="4932"/>
    <n v="1168417.1000000001"/>
    <n v="1720657.68"/>
  </r>
  <r>
    <x v="1"/>
    <x v="27"/>
    <x v="12"/>
    <x v="9"/>
    <x v="1"/>
    <x v="1"/>
    <x v="2"/>
    <n v="1"/>
    <n v="52"/>
    <n v="2048.4899999999998"/>
    <n v="8118.42"/>
  </r>
  <r>
    <x v="4"/>
    <x v="28"/>
    <x v="13"/>
    <x v="6"/>
    <x v="1"/>
    <x v="1"/>
    <x v="1"/>
    <n v="0"/>
    <n v="5"/>
    <n v="358.1"/>
    <n v="508.16"/>
  </r>
  <r>
    <x v="1"/>
    <x v="29"/>
    <x v="20"/>
    <x v="9"/>
    <x v="1"/>
    <x v="1"/>
    <x v="2"/>
    <n v="0"/>
    <n v="1"/>
    <n v="33.36"/>
    <n v="33.36"/>
  </r>
  <r>
    <x v="5"/>
    <x v="30"/>
    <x v="11"/>
    <x v="2"/>
    <x v="1"/>
    <x v="1"/>
    <x v="0"/>
    <n v="0"/>
    <n v="1"/>
    <n v="105.1"/>
    <n v="105.1"/>
  </r>
  <r>
    <x v="1"/>
    <x v="31"/>
    <x v="2"/>
    <x v="1"/>
    <x v="1"/>
    <x v="1"/>
    <x v="2"/>
    <n v="0"/>
    <n v="2"/>
    <n v="1289.1099999999999"/>
    <n v="1289.1099999999999"/>
  </r>
  <r>
    <x v="3"/>
    <x v="3"/>
    <x v="21"/>
    <x v="4"/>
    <x v="1"/>
    <x v="1"/>
    <x v="2"/>
    <n v="0"/>
    <n v="9"/>
    <n v="192.19"/>
    <n v="685.9"/>
  </r>
  <r>
    <x v="3"/>
    <x v="15"/>
    <x v="13"/>
    <x v="6"/>
    <x v="1"/>
    <x v="1"/>
    <x v="3"/>
    <n v="0"/>
    <n v="9"/>
    <n v="946.88"/>
    <n v="1496.73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5"/>
    <x v="32"/>
    <x v="22"/>
    <x v="12"/>
    <x v="1"/>
    <x v="1"/>
    <x v="1"/>
    <n v="19"/>
    <n v="49"/>
    <n v="28004.02"/>
    <n v="28004.02"/>
  </r>
  <r>
    <x v="4"/>
    <x v="33"/>
    <x v="23"/>
    <x v="5"/>
    <x v="1"/>
    <x v="1"/>
    <x v="3"/>
    <n v="0"/>
    <n v="35"/>
    <n v="5325.73"/>
    <n v="6049.34"/>
  </r>
  <r>
    <x v="4"/>
    <x v="34"/>
    <x v="4"/>
    <x v="3"/>
    <x v="1"/>
    <x v="1"/>
    <x v="3"/>
    <n v="0"/>
    <n v="4"/>
    <n v="985.12"/>
    <n v="4505.5600000000004"/>
  </r>
  <r>
    <x v="4"/>
    <x v="25"/>
    <x v="24"/>
    <x v="2"/>
    <x v="1"/>
    <x v="1"/>
    <x v="2"/>
    <n v="77"/>
    <n v="19"/>
    <n v="1863.85"/>
    <n v="1863.85"/>
  </r>
  <r>
    <x v="1"/>
    <x v="35"/>
    <x v="2"/>
    <x v="1"/>
    <x v="1"/>
    <x v="1"/>
    <x v="2"/>
    <n v="0"/>
    <n v="1"/>
    <n v="456.16"/>
    <n v="456.16"/>
  </r>
  <r>
    <x v="5"/>
    <x v="36"/>
    <x v="18"/>
    <x v="11"/>
    <x v="1"/>
    <x v="1"/>
    <x v="1"/>
    <n v="0"/>
    <n v="2"/>
    <n v="399.75"/>
    <n v="399.75"/>
  </r>
  <r>
    <x v="4"/>
    <x v="37"/>
    <x v="11"/>
    <x v="2"/>
    <x v="1"/>
    <x v="1"/>
    <x v="1"/>
    <n v="0"/>
    <n v="10"/>
    <n v="2098.84"/>
    <n v="2098.84"/>
  </r>
  <r>
    <x v="1"/>
    <x v="38"/>
    <x v="25"/>
    <x v="12"/>
    <x v="1"/>
    <x v="1"/>
    <x v="1"/>
    <n v="0"/>
    <n v="1"/>
    <n v="5.37"/>
    <n v="5.37"/>
  </r>
  <r>
    <x v="3"/>
    <x v="9"/>
    <x v="26"/>
    <x v="6"/>
    <x v="1"/>
    <x v="1"/>
    <x v="1"/>
    <n v="0"/>
    <n v="68"/>
    <n v="110336.33"/>
    <n v="275953.78999999998"/>
  </r>
  <r>
    <x v="1"/>
    <x v="24"/>
    <x v="2"/>
    <x v="1"/>
    <x v="1"/>
    <x v="1"/>
    <x v="2"/>
    <n v="0"/>
    <n v="1"/>
    <n v="33.36"/>
    <n v="33.36"/>
  </r>
  <r>
    <x v="3"/>
    <x v="15"/>
    <x v="5"/>
    <x v="4"/>
    <x v="1"/>
    <x v="1"/>
    <x v="3"/>
    <n v="0"/>
    <n v="4"/>
    <n v="228.81"/>
    <n v="1397.84"/>
  </r>
  <r>
    <x v="4"/>
    <x v="28"/>
    <x v="11"/>
    <x v="2"/>
    <x v="1"/>
    <x v="1"/>
    <x v="2"/>
    <n v="0"/>
    <n v="33"/>
    <n v="13106.39"/>
    <n v="27068.97"/>
  </r>
  <r>
    <x v="4"/>
    <x v="37"/>
    <x v="27"/>
    <x v="10"/>
    <x v="1"/>
    <x v="1"/>
    <x v="2"/>
    <n v="0"/>
    <n v="6"/>
    <n v="48"/>
    <n v="163.98"/>
  </r>
  <r>
    <x v="1"/>
    <x v="38"/>
    <x v="28"/>
    <x v="3"/>
    <x v="1"/>
    <x v="1"/>
    <x v="2"/>
    <n v="0"/>
    <n v="1"/>
    <n v="102.73"/>
    <n v="225.58"/>
  </r>
  <r>
    <x v="4"/>
    <x v="39"/>
    <x v="7"/>
    <x v="6"/>
    <x v="1"/>
    <x v="1"/>
    <x v="2"/>
    <n v="0"/>
    <n v="2"/>
    <n v="533.35"/>
    <n v="2666.72"/>
  </r>
  <r>
    <x v="3"/>
    <x v="15"/>
    <x v="27"/>
    <x v="10"/>
    <x v="1"/>
    <x v="1"/>
    <x v="1"/>
    <n v="23"/>
    <n v="2492"/>
    <n v="478034.23"/>
    <n v="478034.23"/>
  </r>
  <r>
    <x v="4"/>
    <x v="28"/>
    <x v="28"/>
    <x v="3"/>
    <x v="1"/>
    <x v="1"/>
    <x v="1"/>
    <n v="12"/>
    <n v="2540"/>
    <n v="531065.30000000005"/>
    <n v="531065.30000000005"/>
  </r>
  <r>
    <x v="4"/>
    <x v="25"/>
    <x v="27"/>
    <x v="10"/>
    <x v="1"/>
    <x v="1"/>
    <x v="0"/>
    <n v="0"/>
    <n v="4"/>
    <n v="579.39"/>
    <n v="1639.96"/>
  </r>
  <r>
    <x v="3"/>
    <x v="26"/>
    <x v="1"/>
    <x v="0"/>
    <x v="1"/>
    <x v="1"/>
    <x v="0"/>
    <n v="3"/>
    <n v="17"/>
    <n v="4650.22"/>
    <n v="25691.51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3"/>
    <x v="9"/>
    <x v="5"/>
    <x v="4"/>
    <x v="1"/>
    <x v="1"/>
    <x v="3"/>
    <n v="0"/>
    <n v="88"/>
    <n v="9807.3700000000008"/>
    <n v="32156.52"/>
  </r>
  <r>
    <x v="3"/>
    <x v="40"/>
    <x v="26"/>
    <x v="6"/>
    <x v="1"/>
    <x v="1"/>
    <x v="2"/>
    <n v="24"/>
    <n v="1195"/>
    <n v="174652.65"/>
    <n v="188384.55"/>
  </r>
  <r>
    <x v="5"/>
    <x v="6"/>
    <x v="29"/>
    <x v="11"/>
    <x v="1"/>
    <x v="1"/>
    <x v="0"/>
    <n v="0"/>
    <n v="11"/>
    <n v="14264.59"/>
    <n v="18633.84"/>
  </r>
  <r>
    <x v="4"/>
    <x v="41"/>
    <x v="30"/>
    <x v="10"/>
    <x v="1"/>
    <x v="1"/>
    <x v="0"/>
    <n v="3"/>
    <n v="8"/>
    <n v="5680.64"/>
    <n v="13587.89"/>
  </r>
  <r>
    <x v="1"/>
    <x v="42"/>
    <x v="9"/>
    <x v="7"/>
    <x v="1"/>
    <x v="1"/>
    <x v="0"/>
    <n v="0"/>
    <n v="2"/>
    <n v="458.2"/>
    <n v="2450.34"/>
  </r>
  <r>
    <x v="3"/>
    <x v="26"/>
    <x v="13"/>
    <x v="6"/>
    <x v="1"/>
    <x v="1"/>
    <x v="0"/>
    <n v="9"/>
    <n v="966"/>
    <n v="227318.34"/>
    <n v="303410.74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5"/>
    <x v="43"/>
    <x v="14"/>
    <x v="7"/>
    <x v="1"/>
    <x v="1"/>
    <x v="1"/>
    <n v="22"/>
    <n v="20"/>
    <n v="4341.6499999999996"/>
    <n v="4341.6499999999996"/>
  </r>
  <r>
    <x v="5"/>
    <x v="14"/>
    <x v="9"/>
    <x v="7"/>
    <x v="1"/>
    <x v="1"/>
    <x v="1"/>
    <n v="3"/>
    <n v="25"/>
    <n v="2479"/>
    <n v="2479"/>
  </r>
  <r>
    <x v="5"/>
    <x v="36"/>
    <x v="17"/>
    <x v="1"/>
    <x v="1"/>
    <x v="1"/>
    <x v="2"/>
    <n v="1"/>
    <n v="10"/>
    <n v="3383.43"/>
    <n v="6497.16"/>
  </r>
  <r>
    <x v="4"/>
    <x v="37"/>
    <x v="23"/>
    <x v="5"/>
    <x v="1"/>
    <x v="1"/>
    <x v="3"/>
    <n v="0"/>
    <n v="29"/>
    <n v="2607.1799999999998"/>
    <n v="10860.32"/>
  </r>
  <r>
    <x v="5"/>
    <x v="44"/>
    <x v="31"/>
    <x v="7"/>
    <x v="1"/>
    <x v="1"/>
    <x v="2"/>
    <n v="2"/>
    <n v="3"/>
    <n v="5042.3100000000004"/>
    <n v="5564.42"/>
  </r>
  <r>
    <x v="4"/>
    <x v="45"/>
    <x v="16"/>
    <x v="10"/>
    <x v="1"/>
    <x v="1"/>
    <x v="0"/>
    <n v="0"/>
    <n v="1"/>
    <n v="667.28"/>
    <n v="4256.47"/>
  </r>
  <r>
    <x v="2"/>
    <x v="46"/>
    <x v="25"/>
    <x v="12"/>
    <x v="1"/>
    <x v="1"/>
    <x v="1"/>
    <n v="0"/>
    <n v="1"/>
    <n v="6.52"/>
    <n v="6.52"/>
  </r>
  <r>
    <x v="5"/>
    <x v="30"/>
    <x v="31"/>
    <x v="7"/>
    <x v="1"/>
    <x v="1"/>
    <x v="1"/>
    <n v="47"/>
    <n v="2663"/>
    <n v="709071.88"/>
    <n v="709071.88"/>
  </r>
  <r>
    <x v="3"/>
    <x v="26"/>
    <x v="26"/>
    <x v="6"/>
    <x v="1"/>
    <x v="1"/>
    <x v="1"/>
    <n v="55"/>
    <n v="811"/>
    <n v="303089.83"/>
    <n v="626199.43000000005"/>
  </r>
  <r>
    <x v="4"/>
    <x v="28"/>
    <x v="28"/>
    <x v="3"/>
    <x v="1"/>
    <x v="1"/>
    <x v="3"/>
    <n v="0"/>
    <n v="52"/>
    <n v="5812.64"/>
    <n v="6181.64"/>
  </r>
  <r>
    <x v="4"/>
    <x v="47"/>
    <x v="4"/>
    <x v="3"/>
    <x v="1"/>
    <x v="1"/>
    <x v="2"/>
    <n v="0"/>
    <n v="12"/>
    <n v="404.98"/>
    <n v="1553.72"/>
  </r>
  <r>
    <x v="3"/>
    <x v="5"/>
    <x v="7"/>
    <x v="6"/>
    <x v="1"/>
    <x v="1"/>
    <x v="0"/>
    <n v="0"/>
    <n v="3"/>
    <n v="557.47"/>
    <n v="9738.6"/>
  </r>
  <r>
    <x v="2"/>
    <x v="48"/>
    <x v="3"/>
    <x v="2"/>
    <x v="1"/>
    <x v="1"/>
    <x v="2"/>
    <n v="0"/>
    <n v="1"/>
    <n v="65.760000000000005"/>
    <n v="65.760000000000005"/>
  </r>
  <r>
    <x v="4"/>
    <x v="25"/>
    <x v="6"/>
    <x v="5"/>
    <x v="1"/>
    <x v="1"/>
    <x v="2"/>
    <n v="0"/>
    <n v="10"/>
    <n v="1022.29"/>
    <n v="1706.72"/>
  </r>
  <r>
    <x v="5"/>
    <x v="49"/>
    <x v="32"/>
    <x v="8"/>
    <x v="1"/>
    <x v="1"/>
    <x v="3"/>
    <n v="0"/>
    <n v="3"/>
    <n v="122.84"/>
    <n v="3997.85"/>
  </r>
  <r>
    <x v="3"/>
    <x v="5"/>
    <x v="21"/>
    <x v="4"/>
    <x v="1"/>
    <x v="1"/>
    <x v="3"/>
    <n v="3"/>
    <n v="144"/>
    <n v="17286.03"/>
    <n v="105659.96"/>
  </r>
  <r>
    <x v="4"/>
    <x v="28"/>
    <x v="8"/>
    <x v="5"/>
    <x v="1"/>
    <x v="1"/>
    <x v="2"/>
    <n v="28"/>
    <n v="779"/>
    <n v="147588.54"/>
    <n v="197297.04"/>
  </r>
  <r>
    <x v="0"/>
    <x v="21"/>
    <x v="0"/>
    <x v="0"/>
    <x v="1"/>
    <x v="1"/>
    <x v="3"/>
    <n v="0"/>
    <n v="112"/>
    <n v="9405.7800000000007"/>
    <n v="31844.86"/>
  </r>
  <r>
    <x v="4"/>
    <x v="17"/>
    <x v="16"/>
    <x v="10"/>
    <x v="1"/>
    <x v="1"/>
    <x v="0"/>
    <n v="0"/>
    <n v="2"/>
    <n v="77.81"/>
    <n v="801.31"/>
  </r>
  <r>
    <x v="4"/>
    <x v="34"/>
    <x v="32"/>
    <x v="8"/>
    <x v="1"/>
    <x v="1"/>
    <x v="3"/>
    <n v="18"/>
    <n v="77"/>
    <n v="9772.2199999999993"/>
    <n v="32987.199999999997"/>
  </r>
  <r>
    <x v="4"/>
    <x v="34"/>
    <x v="18"/>
    <x v="11"/>
    <x v="1"/>
    <x v="1"/>
    <x v="2"/>
    <n v="2"/>
    <n v="39"/>
    <n v="15346.17"/>
    <n v="17405.47"/>
  </r>
  <r>
    <x v="4"/>
    <x v="17"/>
    <x v="11"/>
    <x v="2"/>
    <x v="1"/>
    <x v="1"/>
    <x v="3"/>
    <n v="0"/>
    <n v="10"/>
    <n v="449.4"/>
    <n v="3174"/>
  </r>
  <r>
    <x v="5"/>
    <x v="30"/>
    <x v="18"/>
    <x v="11"/>
    <x v="1"/>
    <x v="1"/>
    <x v="1"/>
    <n v="0"/>
    <n v="21"/>
    <n v="7908.64"/>
    <n v="7908.64"/>
  </r>
  <r>
    <x v="5"/>
    <x v="20"/>
    <x v="3"/>
    <x v="2"/>
    <x v="1"/>
    <x v="1"/>
    <x v="1"/>
    <n v="0"/>
    <n v="2"/>
    <n v="27.92"/>
    <n v="27.92"/>
  </r>
  <r>
    <x v="5"/>
    <x v="43"/>
    <x v="24"/>
    <x v="2"/>
    <x v="1"/>
    <x v="1"/>
    <x v="1"/>
    <n v="0"/>
    <n v="2"/>
    <n v="1176.95"/>
    <n v="1176.95"/>
  </r>
  <r>
    <x v="3"/>
    <x v="50"/>
    <x v="1"/>
    <x v="0"/>
    <x v="1"/>
    <x v="1"/>
    <x v="1"/>
    <n v="5"/>
    <n v="7"/>
    <n v="229.34"/>
    <n v="2531.4499999999998"/>
  </r>
  <r>
    <x v="1"/>
    <x v="51"/>
    <x v="31"/>
    <x v="7"/>
    <x v="1"/>
    <x v="1"/>
    <x v="1"/>
    <n v="0"/>
    <n v="1"/>
    <n v="42.42"/>
    <n v="42.42"/>
  </r>
  <r>
    <x v="4"/>
    <x v="34"/>
    <x v="3"/>
    <x v="2"/>
    <x v="1"/>
    <x v="1"/>
    <x v="2"/>
    <n v="0"/>
    <n v="1"/>
    <n v="87.33"/>
    <n v="87.33"/>
  </r>
  <r>
    <x v="4"/>
    <x v="4"/>
    <x v="32"/>
    <x v="8"/>
    <x v="1"/>
    <x v="1"/>
    <x v="3"/>
    <n v="0"/>
    <n v="14"/>
    <n v="1877.67"/>
    <n v="1877.67"/>
  </r>
  <r>
    <x v="5"/>
    <x v="10"/>
    <x v="14"/>
    <x v="7"/>
    <x v="1"/>
    <x v="1"/>
    <x v="1"/>
    <n v="7"/>
    <n v="43"/>
    <n v="11981.42"/>
    <n v="11981.42"/>
  </r>
  <r>
    <x v="5"/>
    <x v="23"/>
    <x v="5"/>
    <x v="4"/>
    <x v="1"/>
    <x v="1"/>
    <x v="2"/>
    <n v="0"/>
    <n v="5"/>
    <n v="1739.86"/>
    <n v="1739.86"/>
  </r>
  <r>
    <x v="5"/>
    <x v="30"/>
    <x v="33"/>
    <x v="11"/>
    <x v="1"/>
    <x v="1"/>
    <x v="3"/>
    <n v="0"/>
    <n v="9"/>
    <n v="1625.47"/>
    <n v="7381.31"/>
  </r>
  <r>
    <x v="3"/>
    <x v="16"/>
    <x v="0"/>
    <x v="0"/>
    <x v="1"/>
    <x v="1"/>
    <x v="2"/>
    <n v="2"/>
    <n v="5"/>
    <n v="941.05"/>
    <n v="2323.8200000000002"/>
  </r>
  <r>
    <x v="4"/>
    <x v="37"/>
    <x v="24"/>
    <x v="2"/>
    <x v="1"/>
    <x v="1"/>
    <x v="2"/>
    <n v="6"/>
    <n v="33"/>
    <n v="423.13"/>
    <n v="8681.2999999999993"/>
  </r>
  <r>
    <x v="4"/>
    <x v="45"/>
    <x v="6"/>
    <x v="5"/>
    <x v="1"/>
    <x v="1"/>
    <x v="3"/>
    <n v="0"/>
    <n v="32"/>
    <n v="4406.6899999999996"/>
    <n v="14190.89"/>
  </r>
  <r>
    <x v="3"/>
    <x v="50"/>
    <x v="5"/>
    <x v="4"/>
    <x v="1"/>
    <x v="1"/>
    <x v="3"/>
    <n v="0"/>
    <n v="5"/>
    <n v="66.61"/>
    <n v="221.25"/>
  </r>
  <r>
    <x v="1"/>
    <x v="29"/>
    <x v="1"/>
    <x v="0"/>
    <x v="1"/>
    <x v="1"/>
    <x v="1"/>
    <n v="0"/>
    <n v="11"/>
    <n v="597.41"/>
    <n v="2327.0700000000002"/>
  </r>
  <r>
    <x v="2"/>
    <x v="19"/>
    <x v="2"/>
    <x v="1"/>
    <x v="1"/>
    <x v="1"/>
    <x v="2"/>
    <n v="0"/>
    <n v="1"/>
    <n v="45"/>
    <n v="45"/>
  </r>
  <r>
    <x v="5"/>
    <x v="36"/>
    <x v="22"/>
    <x v="12"/>
    <x v="1"/>
    <x v="1"/>
    <x v="2"/>
    <n v="0"/>
    <n v="2"/>
    <n v="0"/>
    <n v="273.24"/>
  </r>
  <r>
    <x v="1"/>
    <x v="42"/>
    <x v="17"/>
    <x v="1"/>
    <x v="1"/>
    <x v="1"/>
    <x v="3"/>
    <n v="0"/>
    <n v="1"/>
    <n v="296"/>
    <n v="668.73"/>
  </r>
  <r>
    <x v="5"/>
    <x v="20"/>
    <x v="14"/>
    <x v="7"/>
    <x v="1"/>
    <x v="1"/>
    <x v="1"/>
    <n v="62"/>
    <n v="3370"/>
    <n v="749486.27"/>
    <n v="749486.27"/>
  </r>
  <r>
    <x v="4"/>
    <x v="25"/>
    <x v="28"/>
    <x v="3"/>
    <x v="1"/>
    <x v="1"/>
    <x v="3"/>
    <n v="0"/>
    <n v="42"/>
    <n v="8246.75"/>
    <n v="39732.86"/>
  </r>
  <r>
    <x v="5"/>
    <x v="20"/>
    <x v="10"/>
    <x v="8"/>
    <x v="1"/>
    <x v="1"/>
    <x v="3"/>
    <n v="1"/>
    <n v="39"/>
    <n v="3323.81"/>
    <n v="16371.72"/>
  </r>
  <r>
    <x v="5"/>
    <x v="32"/>
    <x v="34"/>
    <x v="0"/>
    <x v="1"/>
    <x v="1"/>
    <x v="2"/>
    <n v="0"/>
    <n v="23"/>
    <n v="502.12"/>
    <n v="1861.63"/>
  </r>
  <r>
    <x v="5"/>
    <x v="23"/>
    <x v="25"/>
    <x v="12"/>
    <x v="1"/>
    <x v="1"/>
    <x v="1"/>
    <n v="2"/>
    <n v="25"/>
    <n v="2089.3000000000002"/>
    <n v="2089.3000000000002"/>
  </r>
  <r>
    <x v="3"/>
    <x v="15"/>
    <x v="34"/>
    <x v="0"/>
    <x v="1"/>
    <x v="1"/>
    <x v="3"/>
    <n v="0"/>
    <n v="3"/>
    <n v="361.09"/>
    <n v="361.09"/>
  </r>
  <r>
    <x v="5"/>
    <x v="49"/>
    <x v="32"/>
    <x v="8"/>
    <x v="1"/>
    <x v="1"/>
    <x v="1"/>
    <n v="2"/>
    <n v="6"/>
    <n v="606.34"/>
    <n v="606.34"/>
  </r>
  <r>
    <x v="5"/>
    <x v="14"/>
    <x v="31"/>
    <x v="7"/>
    <x v="1"/>
    <x v="1"/>
    <x v="0"/>
    <n v="5"/>
    <n v="4"/>
    <n v="2691.88"/>
    <n v="5880.05"/>
  </r>
  <r>
    <x v="5"/>
    <x v="43"/>
    <x v="32"/>
    <x v="8"/>
    <x v="1"/>
    <x v="1"/>
    <x v="2"/>
    <n v="0"/>
    <n v="1"/>
    <n v="0"/>
    <n v="2801.39"/>
  </r>
  <r>
    <x v="5"/>
    <x v="20"/>
    <x v="35"/>
    <x v="3"/>
    <x v="1"/>
    <x v="1"/>
    <x v="1"/>
    <n v="0"/>
    <n v="2"/>
    <n v="293.26"/>
    <n v="293.26"/>
  </r>
  <r>
    <x v="6"/>
    <x v="52"/>
    <x v="11"/>
    <x v="2"/>
    <x v="1"/>
    <x v="1"/>
    <x v="2"/>
    <n v="0"/>
    <n v="1"/>
    <n v="113.16"/>
    <n v="113.16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11"/>
    <x v="36"/>
    <x v="8"/>
    <x v="1"/>
    <x v="1"/>
    <x v="1"/>
    <n v="34"/>
    <n v="1789"/>
    <n v="422484.62"/>
    <n v="422484.62"/>
  </r>
  <r>
    <x v="5"/>
    <x v="30"/>
    <x v="4"/>
    <x v="3"/>
    <x v="1"/>
    <x v="1"/>
    <x v="3"/>
    <n v="0"/>
    <n v="1"/>
    <n v="708.97"/>
    <n v="4164.37"/>
  </r>
  <r>
    <x v="4"/>
    <x v="34"/>
    <x v="29"/>
    <x v="11"/>
    <x v="1"/>
    <x v="1"/>
    <x v="0"/>
    <n v="0"/>
    <n v="45"/>
    <n v="5112.2"/>
    <n v="11024.76"/>
  </r>
  <r>
    <x v="1"/>
    <x v="35"/>
    <x v="37"/>
    <x v="12"/>
    <x v="1"/>
    <x v="1"/>
    <x v="1"/>
    <n v="0"/>
    <n v="1"/>
    <n v="45.63"/>
    <n v="45.63"/>
  </r>
  <r>
    <x v="5"/>
    <x v="14"/>
    <x v="18"/>
    <x v="11"/>
    <x v="1"/>
    <x v="1"/>
    <x v="2"/>
    <n v="0"/>
    <n v="1"/>
    <n v="1018.89"/>
    <n v="1018.89"/>
  </r>
  <r>
    <x v="4"/>
    <x v="28"/>
    <x v="23"/>
    <x v="5"/>
    <x v="1"/>
    <x v="1"/>
    <x v="1"/>
    <n v="1"/>
    <n v="215"/>
    <n v="32716.37"/>
    <n v="32716.37"/>
  </r>
  <r>
    <x v="5"/>
    <x v="20"/>
    <x v="8"/>
    <x v="5"/>
    <x v="1"/>
    <x v="1"/>
    <x v="1"/>
    <n v="0"/>
    <n v="3"/>
    <n v="132.79"/>
    <n v="132.79"/>
  </r>
  <r>
    <x v="5"/>
    <x v="6"/>
    <x v="33"/>
    <x v="11"/>
    <x v="1"/>
    <x v="1"/>
    <x v="3"/>
    <n v="1"/>
    <n v="12"/>
    <n v="4943.75"/>
    <n v="20407.62"/>
  </r>
  <r>
    <x v="4"/>
    <x v="47"/>
    <x v="21"/>
    <x v="4"/>
    <x v="1"/>
    <x v="1"/>
    <x v="0"/>
    <n v="0"/>
    <n v="1"/>
    <n v="107.62"/>
    <n v="107.62"/>
  </r>
  <r>
    <x v="5"/>
    <x v="44"/>
    <x v="22"/>
    <x v="12"/>
    <x v="1"/>
    <x v="1"/>
    <x v="2"/>
    <n v="3"/>
    <n v="254"/>
    <n v="38750.61"/>
    <n v="41111.629999999997"/>
  </r>
  <r>
    <x v="4"/>
    <x v="11"/>
    <x v="33"/>
    <x v="11"/>
    <x v="1"/>
    <x v="1"/>
    <x v="2"/>
    <n v="1"/>
    <n v="17"/>
    <n v="9608.2000000000007"/>
    <n v="19309.02"/>
  </r>
  <r>
    <x v="4"/>
    <x v="41"/>
    <x v="27"/>
    <x v="10"/>
    <x v="1"/>
    <x v="1"/>
    <x v="1"/>
    <n v="4"/>
    <n v="31"/>
    <n v="5038.7299999999996"/>
    <n v="5038.7299999999996"/>
  </r>
  <r>
    <x v="4"/>
    <x v="37"/>
    <x v="30"/>
    <x v="10"/>
    <x v="1"/>
    <x v="1"/>
    <x v="3"/>
    <n v="0"/>
    <n v="1"/>
    <n v="16.170000000000002"/>
    <n v="116.17"/>
  </r>
  <r>
    <x v="4"/>
    <x v="33"/>
    <x v="7"/>
    <x v="6"/>
    <x v="1"/>
    <x v="1"/>
    <x v="1"/>
    <n v="0"/>
    <n v="4"/>
    <n v="12691.24"/>
    <n v="12768.56"/>
  </r>
  <r>
    <x v="1"/>
    <x v="53"/>
    <x v="10"/>
    <x v="8"/>
    <x v="1"/>
    <x v="1"/>
    <x v="1"/>
    <n v="0"/>
    <n v="2"/>
    <n v="266.57"/>
    <n v="266.57"/>
  </r>
  <r>
    <x v="0"/>
    <x v="21"/>
    <x v="34"/>
    <x v="0"/>
    <x v="1"/>
    <x v="1"/>
    <x v="0"/>
    <n v="6"/>
    <n v="143"/>
    <n v="76533.47"/>
    <n v="135712.89000000001"/>
  </r>
  <r>
    <x v="3"/>
    <x v="16"/>
    <x v="7"/>
    <x v="6"/>
    <x v="1"/>
    <x v="1"/>
    <x v="1"/>
    <n v="40"/>
    <n v="631"/>
    <n v="101208.27"/>
    <n v="407826.14"/>
  </r>
  <r>
    <x v="4"/>
    <x v="45"/>
    <x v="4"/>
    <x v="3"/>
    <x v="1"/>
    <x v="1"/>
    <x v="2"/>
    <n v="9"/>
    <n v="458"/>
    <n v="76642.179999999993"/>
    <n v="83413.73"/>
  </r>
  <r>
    <x v="5"/>
    <x v="10"/>
    <x v="5"/>
    <x v="4"/>
    <x v="1"/>
    <x v="1"/>
    <x v="2"/>
    <n v="0"/>
    <n v="7"/>
    <n v="15527.88"/>
    <n v="16255.82"/>
  </r>
  <r>
    <x v="5"/>
    <x v="13"/>
    <x v="10"/>
    <x v="8"/>
    <x v="1"/>
    <x v="1"/>
    <x v="1"/>
    <n v="0"/>
    <n v="2"/>
    <n v="227.44"/>
    <n v="227.44"/>
  </r>
  <r>
    <x v="4"/>
    <x v="34"/>
    <x v="5"/>
    <x v="4"/>
    <x v="1"/>
    <x v="1"/>
    <x v="2"/>
    <n v="0"/>
    <n v="7"/>
    <n v="3839.15"/>
    <n v="3839.15"/>
  </r>
  <r>
    <x v="4"/>
    <x v="39"/>
    <x v="16"/>
    <x v="10"/>
    <x v="1"/>
    <x v="1"/>
    <x v="3"/>
    <n v="0"/>
    <n v="13"/>
    <n v="218.02"/>
    <n v="639.96"/>
  </r>
  <r>
    <x v="4"/>
    <x v="33"/>
    <x v="16"/>
    <x v="10"/>
    <x v="1"/>
    <x v="1"/>
    <x v="2"/>
    <n v="1"/>
    <n v="7"/>
    <n v="256.42"/>
    <n v="1168.47"/>
  </r>
  <r>
    <x v="1"/>
    <x v="54"/>
    <x v="23"/>
    <x v="5"/>
    <x v="1"/>
    <x v="1"/>
    <x v="1"/>
    <n v="0"/>
    <n v="1"/>
    <n v="147.97999999999999"/>
    <n v="147.97999999999999"/>
  </r>
  <r>
    <x v="5"/>
    <x v="13"/>
    <x v="36"/>
    <x v="8"/>
    <x v="1"/>
    <x v="1"/>
    <x v="3"/>
    <n v="0"/>
    <n v="1"/>
    <n v="160.41"/>
    <n v="895.65"/>
  </r>
  <r>
    <x v="4"/>
    <x v="4"/>
    <x v="33"/>
    <x v="11"/>
    <x v="1"/>
    <x v="1"/>
    <x v="3"/>
    <n v="0"/>
    <n v="47"/>
    <n v="7393.93"/>
    <n v="48523.15"/>
  </r>
  <r>
    <x v="4"/>
    <x v="28"/>
    <x v="28"/>
    <x v="3"/>
    <x v="1"/>
    <x v="1"/>
    <x v="2"/>
    <n v="15"/>
    <n v="771"/>
    <n v="104283.06"/>
    <n v="110743.4"/>
  </r>
  <r>
    <x v="5"/>
    <x v="14"/>
    <x v="37"/>
    <x v="12"/>
    <x v="1"/>
    <x v="1"/>
    <x v="1"/>
    <n v="21"/>
    <n v="3611"/>
    <n v="593737.87"/>
    <n v="593737.87"/>
  </r>
  <r>
    <x v="4"/>
    <x v="4"/>
    <x v="8"/>
    <x v="5"/>
    <x v="1"/>
    <x v="1"/>
    <x v="0"/>
    <n v="0"/>
    <n v="9"/>
    <n v="2227.17"/>
    <n v="7411.48"/>
  </r>
  <r>
    <x v="4"/>
    <x v="17"/>
    <x v="13"/>
    <x v="6"/>
    <x v="1"/>
    <x v="1"/>
    <x v="1"/>
    <n v="0"/>
    <n v="4"/>
    <n v="232.95"/>
    <n v="370.27"/>
  </r>
  <r>
    <x v="1"/>
    <x v="1"/>
    <x v="20"/>
    <x v="9"/>
    <x v="1"/>
    <x v="1"/>
    <x v="2"/>
    <n v="0"/>
    <n v="3"/>
    <n v="313.52"/>
    <n v="674.31"/>
  </r>
  <r>
    <x v="5"/>
    <x v="43"/>
    <x v="8"/>
    <x v="5"/>
    <x v="1"/>
    <x v="1"/>
    <x v="1"/>
    <n v="0"/>
    <n v="1"/>
    <n v="113.72"/>
    <n v="113.72"/>
  </r>
  <r>
    <x v="5"/>
    <x v="13"/>
    <x v="36"/>
    <x v="8"/>
    <x v="1"/>
    <x v="1"/>
    <x v="1"/>
    <n v="0"/>
    <n v="2"/>
    <n v="1548.61"/>
    <n v="1548.61"/>
  </r>
  <r>
    <x v="5"/>
    <x v="36"/>
    <x v="6"/>
    <x v="5"/>
    <x v="1"/>
    <x v="1"/>
    <x v="1"/>
    <n v="0"/>
    <n v="1"/>
    <n v="128.6"/>
    <n v="128.6"/>
  </r>
  <r>
    <x v="5"/>
    <x v="6"/>
    <x v="18"/>
    <x v="11"/>
    <x v="1"/>
    <x v="1"/>
    <x v="2"/>
    <n v="2"/>
    <n v="14"/>
    <n v="3996.64"/>
    <n v="13070.11"/>
  </r>
  <r>
    <x v="1"/>
    <x v="29"/>
    <x v="35"/>
    <x v="3"/>
    <x v="1"/>
    <x v="1"/>
    <x v="3"/>
    <n v="0"/>
    <n v="8"/>
    <n v="1924.86"/>
    <n v="2182.89"/>
  </r>
  <r>
    <x v="4"/>
    <x v="28"/>
    <x v="27"/>
    <x v="10"/>
    <x v="1"/>
    <x v="1"/>
    <x v="3"/>
    <n v="0"/>
    <n v="10"/>
    <n v="337.22"/>
    <n v="679.31"/>
  </r>
  <r>
    <x v="1"/>
    <x v="1"/>
    <x v="25"/>
    <x v="12"/>
    <x v="1"/>
    <x v="1"/>
    <x v="1"/>
    <n v="0"/>
    <n v="1"/>
    <n v="5.48"/>
    <n v="5.48"/>
  </r>
  <r>
    <x v="1"/>
    <x v="29"/>
    <x v="10"/>
    <x v="8"/>
    <x v="1"/>
    <x v="1"/>
    <x v="1"/>
    <n v="0"/>
    <n v="1"/>
    <n v="113.72"/>
    <n v="113.72"/>
  </r>
  <r>
    <x v="4"/>
    <x v="33"/>
    <x v="11"/>
    <x v="2"/>
    <x v="1"/>
    <x v="1"/>
    <x v="3"/>
    <n v="2"/>
    <n v="140"/>
    <n v="12329.02"/>
    <n v="85490.49"/>
  </r>
  <r>
    <x v="4"/>
    <x v="45"/>
    <x v="3"/>
    <x v="2"/>
    <x v="1"/>
    <x v="1"/>
    <x v="1"/>
    <n v="0"/>
    <n v="2"/>
    <n v="1015.98"/>
    <n v="1015.98"/>
  </r>
  <r>
    <x v="5"/>
    <x v="49"/>
    <x v="36"/>
    <x v="8"/>
    <x v="1"/>
    <x v="1"/>
    <x v="3"/>
    <n v="0"/>
    <n v="15"/>
    <n v="933.2"/>
    <n v="1091.76"/>
  </r>
  <r>
    <x v="4"/>
    <x v="4"/>
    <x v="33"/>
    <x v="11"/>
    <x v="1"/>
    <x v="1"/>
    <x v="2"/>
    <n v="0"/>
    <n v="54"/>
    <n v="10896.96"/>
    <n v="22541.439999999999"/>
  </r>
  <r>
    <x v="3"/>
    <x v="50"/>
    <x v="34"/>
    <x v="0"/>
    <x v="1"/>
    <x v="1"/>
    <x v="3"/>
    <n v="0"/>
    <n v="44"/>
    <n v="5932.79"/>
    <n v="6664.66"/>
  </r>
  <r>
    <x v="3"/>
    <x v="55"/>
    <x v="0"/>
    <x v="0"/>
    <x v="1"/>
    <x v="1"/>
    <x v="0"/>
    <n v="0"/>
    <n v="18"/>
    <n v="1192.83"/>
    <n v="8113.73"/>
  </r>
  <r>
    <x v="3"/>
    <x v="5"/>
    <x v="7"/>
    <x v="6"/>
    <x v="1"/>
    <x v="1"/>
    <x v="2"/>
    <n v="0"/>
    <n v="3"/>
    <n v="17.72"/>
    <n v="303.10000000000002"/>
  </r>
  <r>
    <x v="5"/>
    <x v="13"/>
    <x v="1"/>
    <x v="0"/>
    <x v="1"/>
    <x v="1"/>
    <x v="1"/>
    <n v="0"/>
    <n v="6"/>
    <n v="4007.99"/>
    <n v="4799.84"/>
  </r>
  <r>
    <x v="5"/>
    <x v="44"/>
    <x v="27"/>
    <x v="10"/>
    <x v="1"/>
    <x v="1"/>
    <x v="1"/>
    <n v="0"/>
    <n v="1"/>
    <n v="115.18"/>
    <n v="115.18"/>
  </r>
  <r>
    <x v="0"/>
    <x v="0"/>
    <x v="0"/>
    <x v="0"/>
    <x v="1"/>
    <x v="1"/>
    <x v="1"/>
    <n v="18"/>
    <n v="3971"/>
    <n v="859220.2"/>
    <n v="911899.74"/>
  </r>
  <r>
    <x v="4"/>
    <x v="47"/>
    <x v="4"/>
    <x v="3"/>
    <x v="1"/>
    <x v="1"/>
    <x v="0"/>
    <n v="0"/>
    <n v="390"/>
    <n v="97215.3"/>
    <n v="158510.79"/>
  </r>
  <r>
    <x v="5"/>
    <x v="32"/>
    <x v="15"/>
    <x v="4"/>
    <x v="1"/>
    <x v="1"/>
    <x v="2"/>
    <n v="0"/>
    <n v="1"/>
    <n v="552.79999999999995"/>
    <n v="552.79999999999995"/>
  </r>
  <r>
    <x v="5"/>
    <x v="23"/>
    <x v="35"/>
    <x v="3"/>
    <x v="1"/>
    <x v="1"/>
    <x v="1"/>
    <n v="0"/>
    <n v="2"/>
    <n v="44.35"/>
    <n v="44.35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21"/>
    <x v="34"/>
    <x v="0"/>
    <x v="1"/>
    <x v="1"/>
    <x v="1"/>
    <n v="31"/>
    <n v="325"/>
    <n v="86105.39"/>
    <n v="189168.96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3"/>
    <x v="40"/>
    <x v="0"/>
    <x v="0"/>
    <x v="1"/>
    <x v="1"/>
    <x v="1"/>
    <n v="5"/>
    <n v="89"/>
    <n v="37695.74"/>
    <n v="81076.69"/>
  </r>
  <r>
    <x v="3"/>
    <x v="26"/>
    <x v="13"/>
    <x v="6"/>
    <x v="1"/>
    <x v="1"/>
    <x v="3"/>
    <n v="0"/>
    <n v="64"/>
    <n v="12652.67"/>
    <n v="24186.25"/>
  </r>
  <r>
    <x v="1"/>
    <x v="31"/>
    <x v="17"/>
    <x v="1"/>
    <x v="1"/>
    <x v="1"/>
    <x v="1"/>
    <n v="6"/>
    <n v="26"/>
    <n v="15336.86"/>
    <n v="15336.86"/>
  </r>
  <r>
    <x v="5"/>
    <x v="44"/>
    <x v="10"/>
    <x v="8"/>
    <x v="1"/>
    <x v="1"/>
    <x v="2"/>
    <n v="5"/>
    <n v="6"/>
    <n v="668.87"/>
    <n v="4642.51"/>
  </r>
  <r>
    <x v="4"/>
    <x v="34"/>
    <x v="11"/>
    <x v="2"/>
    <x v="1"/>
    <x v="1"/>
    <x v="1"/>
    <n v="0"/>
    <n v="3"/>
    <n v="405.56"/>
    <n v="405.56"/>
  </r>
  <r>
    <x v="1"/>
    <x v="42"/>
    <x v="5"/>
    <x v="4"/>
    <x v="1"/>
    <x v="1"/>
    <x v="2"/>
    <n v="0"/>
    <n v="1"/>
    <n v="484.68"/>
    <n v="484.68"/>
  </r>
  <r>
    <x v="4"/>
    <x v="34"/>
    <x v="10"/>
    <x v="8"/>
    <x v="1"/>
    <x v="1"/>
    <x v="1"/>
    <n v="32"/>
    <n v="2350"/>
    <n v="514331.53"/>
    <n v="514331.53"/>
  </r>
  <r>
    <x v="3"/>
    <x v="50"/>
    <x v="7"/>
    <x v="6"/>
    <x v="1"/>
    <x v="1"/>
    <x v="1"/>
    <n v="0"/>
    <n v="9"/>
    <n v="1574.38"/>
    <n v="3439.15"/>
  </r>
  <r>
    <x v="4"/>
    <x v="37"/>
    <x v="6"/>
    <x v="5"/>
    <x v="1"/>
    <x v="1"/>
    <x v="3"/>
    <n v="0"/>
    <n v="16"/>
    <n v="1343.8"/>
    <n v="2684.42"/>
  </r>
  <r>
    <x v="5"/>
    <x v="6"/>
    <x v="1"/>
    <x v="0"/>
    <x v="1"/>
    <x v="1"/>
    <x v="1"/>
    <n v="0"/>
    <n v="3"/>
    <n v="169.55"/>
    <n v="798.48"/>
  </r>
  <r>
    <x v="4"/>
    <x v="17"/>
    <x v="16"/>
    <x v="10"/>
    <x v="1"/>
    <x v="1"/>
    <x v="1"/>
    <n v="0"/>
    <n v="4"/>
    <n v="1156.49"/>
    <n v="1156.49"/>
  </r>
  <r>
    <x v="4"/>
    <x v="11"/>
    <x v="36"/>
    <x v="8"/>
    <x v="1"/>
    <x v="1"/>
    <x v="3"/>
    <n v="0"/>
    <n v="1"/>
    <n v="17.88"/>
    <n v="105.42"/>
  </r>
  <r>
    <x v="3"/>
    <x v="22"/>
    <x v="26"/>
    <x v="6"/>
    <x v="1"/>
    <x v="1"/>
    <x v="2"/>
    <n v="6"/>
    <n v="684"/>
    <n v="101755.09"/>
    <n v="104244.72"/>
  </r>
  <r>
    <x v="4"/>
    <x v="45"/>
    <x v="6"/>
    <x v="5"/>
    <x v="1"/>
    <x v="1"/>
    <x v="2"/>
    <n v="4"/>
    <n v="21"/>
    <n v="4206.79"/>
    <n v="18959.03"/>
  </r>
  <r>
    <x v="3"/>
    <x v="5"/>
    <x v="15"/>
    <x v="4"/>
    <x v="1"/>
    <x v="1"/>
    <x v="3"/>
    <n v="2"/>
    <n v="31"/>
    <n v="849.48"/>
    <n v="15792.71"/>
  </r>
  <r>
    <x v="4"/>
    <x v="4"/>
    <x v="23"/>
    <x v="5"/>
    <x v="1"/>
    <x v="1"/>
    <x v="2"/>
    <n v="0"/>
    <n v="2"/>
    <n v="169.27"/>
    <n v="169.27"/>
  </r>
  <r>
    <x v="2"/>
    <x v="19"/>
    <x v="36"/>
    <x v="8"/>
    <x v="1"/>
    <x v="1"/>
    <x v="2"/>
    <n v="0"/>
    <n v="1"/>
    <n v="162.63999999999999"/>
    <n v="162.63999999999999"/>
  </r>
  <r>
    <x v="4"/>
    <x v="47"/>
    <x v="33"/>
    <x v="11"/>
    <x v="1"/>
    <x v="1"/>
    <x v="3"/>
    <n v="13"/>
    <n v="234"/>
    <n v="22559.19"/>
    <n v="92295.56"/>
  </r>
  <r>
    <x v="3"/>
    <x v="9"/>
    <x v="21"/>
    <x v="4"/>
    <x v="1"/>
    <x v="1"/>
    <x v="0"/>
    <n v="4"/>
    <n v="374"/>
    <n v="99580.68"/>
    <n v="99580.68"/>
  </r>
  <r>
    <x v="3"/>
    <x v="8"/>
    <x v="11"/>
    <x v="2"/>
    <x v="1"/>
    <x v="1"/>
    <x v="1"/>
    <n v="15"/>
    <n v="2427"/>
    <n v="415455.24"/>
    <n v="415455.24"/>
  </r>
  <r>
    <x v="4"/>
    <x v="25"/>
    <x v="27"/>
    <x v="10"/>
    <x v="1"/>
    <x v="1"/>
    <x v="1"/>
    <n v="0"/>
    <n v="2"/>
    <n v="214.15"/>
    <n v="214.15"/>
  </r>
  <r>
    <x v="4"/>
    <x v="41"/>
    <x v="3"/>
    <x v="2"/>
    <x v="1"/>
    <x v="1"/>
    <x v="3"/>
    <n v="2"/>
    <n v="9"/>
    <n v="337.64"/>
    <n v="24223.5"/>
  </r>
  <r>
    <x v="3"/>
    <x v="16"/>
    <x v="7"/>
    <x v="6"/>
    <x v="1"/>
    <x v="1"/>
    <x v="0"/>
    <n v="1"/>
    <n v="74"/>
    <n v="16364.85"/>
    <n v="32768.33"/>
  </r>
  <r>
    <x v="0"/>
    <x v="21"/>
    <x v="34"/>
    <x v="0"/>
    <x v="1"/>
    <x v="1"/>
    <x v="3"/>
    <n v="0"/>
    <n v="49"/>
    <n v="5317.24"/>
    <n v="12947.07"/>
  </r>
  <r>
    <x v="3"/>
    <x v="9"/>
    <x v="21"/>
    <x v="4"/>
    <x v="1"/>
    <x v="1"/>
    <x v="1"/>
    <n v="19"/>
    <n v="2065"/>
    <n v="461961.47"/>
    <n v="462272.03"/>
  </r>
  <r>
    <x v="2"/>
    <x v="56"/>
    <x v="20"/>
    <x v="9"/>
    <x v="1"/>
    <x v="1"/>
    <x v="1"/>
    <n v="0"/>
    <n v="1"/>
    <n v="448.07"/>
    <n v="448.07"/>
  </r>
  <r>
    <x v="5"/>
    <x v="10"/>
    <x v="31"/>
    <x v="7"/>
    <x v="1"/>
    <x v="1"/>
    <x v="0"/>
    <n v="1"/>
    <n v="1"/>
    <n v="4932.8900000000003"/>
    <n v="4932.8900000000003"/>
  </r>
  <r>
    <x v="5"/>
    <x v="13"/>
    <x v="2"/>
    <x v="1"/>
    <x v="1"/>
    <x v="1"/>
    <x v="3"/>
    <n v="0"/>
    <n v="12"/>
    <n v="1253.6099999999999"/>
    <n v="5581.12"/>
  </r>
  <r>
    <x v="5"/>
    <x v="44"/>
    <x v="9"/>
    <x v="7"/>
    <x v="1"/>
    <x v="1"/>
    <x v="2"/>
    <n v="2"/>
    <n v="11"/>
    <n v="938.27"/>
    <n v="5626.69"/>
  </r>
  <r>
    <x v="5"/>
    <x v="49"/>
    <x v="13"/>
    <x v="6"/>
    <x v="1"/>
    <x v="1"/>
    <x v="2"/>
    <n v="0"/>
    <n v="3"/>
    <n v="804.58"/>
    <n v="6401.58"/>
  </r>
  <r>
    <x v="4"/>
    <x v="25"/>
    <x v="11"/>
    <x v="2"/>
    <x v="1"/>
    <x v="1"/>
    <x v="2"/>
    <n v="10"/>
    <n v="2"/>
    <n v="171.27"/>
    <n v="675.2"/>
  </r>
  <r>
    <x v="3"/>
    <x v="8"/>
    <x v="1"/>
    <x v="0"/>
    <x v="1"/>
    <x v="1"/>
    <x v="2"/>
    <n v="0"/>
    <n v="1"/>
    <n v="192.2"/>
    <n v="192.2"/>
  </r>
  <r>
    <x v="1"/>
    <x v="29"/>
    <x v="38"/>
    <x v="9"/>
    <x v="1"/>
    <x v="1"/>
    <x v="3"/>
    <n v="0"/>
    <n v="1"/>
    <n v="39.56"/>
    <n v="90.45"/>
  </r>
  <r>
    <x v="5"/>
    <x v="30"/>
    <x v="8"/>
    <x v="5"/>
    <x v="1"/>
    <x v="1"/>
    <x v="1"/>
    <n v="0"/>
    <n v="4"/>
    <n v="1971.99"/>
    <n v="1971.99"/>
  </r>
  <r>
    <x v="4"/>
    <x v="47"/>
    <x v="3"/>
    <x v="2"/>
    <x v="1"/>
    <x v="1"/>
    <x v="1"/>
    <n v="0"/>
    <n v="3"/>
    <n v="27.91"/>
    <n v="27.91"/>
  </r>
  <r>
    <x v="4"/>
    <x v="39"/>
    <x v="8"/>
    <x v="5"/>
    <x v="1"/>
    <x v="1"/>
    <x v="2"/>
    <n v="0"/>
    <n v="12"/>
    <n v="941.48"/>
    <n v="16780.87"/>
  </r>
  <r>
    <x v="5"/>
    <x v="43"/>
    <x v="18"/>
    <x v="11"/>
    <x v="1"/>
    <x v="1"/>
    <x v="1"/>
    <n v="0"/>
    <n v="3"/>
    <n v="96.53"/>
    <n v="96.53"/>
  </r>
  <r>
    <x v="4"/>
    <x v="4"/>
    <x v="27"/>
    <x v="10"/>
    <x v="1"/>
    <x v="1"/>
    <x v="3"/>
    <n v="0"/>
    <n v="1"/>
    <n v="46.43"/>
    <n v="120.32"/>
  </r>
  <r>
    <x v="5"/>
    <x v="30"/>
    <x v="31"/>
    <x v="7"/>
    <x v="1"/>
    <x v="1"/>
    <x v="3"/>
    <n v="0"/>
    <n v="51"/>
    <n v="10255.15"/>
    <n v="47827.48"/>
  </r>
  <r>
    <x v="5"/>
    <x v="49"/>
    <x v="32"/>
    <x v="8"/>
    <x v="1"/>
    <x v="1"/>
    <x v="2"/>
    <n v="0"/>
    <n v="2"/>
    <n v="1420.73"/>
    <n v="1420.73"/>
  </r>
  <r>
    <x v="4"/>
    <x v="11"/>
    <x v="34"/>
    <x v="0"/>
    <x v="1"/>
    <x v="1"/>
    <x v="2"/>
    <n v="0"/>
    <n v="1"/>
    <n v="723.39"/>
    <n v="3662.6"/>
  </r>
  <r>
    <x v="0"/>
    <x v="57"/>
    <x v="34"/>
    <x v="0"/>
    <x v="1"/>
    <x v="1"/>
    <x v="0"/>
    <n v="0"/>
    <n v="86"/>
    <n v="13947.83"/>
    <n v="13947.83"/>
  </r>
  <r>
    <x v="1"/>
    <x v="29"/>
    <x v="14"/>
    <x v="7"/>
    <x v="1"/>
    <x v="1"/>
    <x v="3"/>
    <n v="0"/>
    <n v="6"/>
    <n v="289"/>
    <n v="449.44"/>
  </r>
  <r>
    <x v="4"/>
    <x v="33"/>
    <x v="26"/>
    <x v="6"/>
    <x v="1"/>
    <x v="1"/>
    <x v="3"/>
    <n v="0"/>
    <n v="1"/>
    <n v="23"/>
    <n v="44.32"/>
  </r>
  <r>
    <x v="1"/>
    <x v="31"/>
    <x v="9"/>
    <x v="7"/>
    <x v="1"/>
    <x v="1"/>
    <x v="1"/>
    <n v="0"/>
    <n v="6"/>
    <n v="4666.57"/>
    <n v="4666.57"/>
  </r>
  <r>
    <x v="5"/>
    <x v="10"/>
    <x v="28"/>
    <x v="3"/>
    <x v="1"/>
    <x v="1"/>
    <x v="1"/>
    <n v="0"/>
    <n v="4"/>
    <n v="688.29"/>
    <n v="688.29"/>
  </r>
  <r>
    <x v="2"/>
    <x v="56"/>
    <x v="2"/>
    <x v="1"/>
    <x v="1"/>
    <x v="1"/>
    <x v="1"/>
    <n v="0"/>
    <n v="1"/>
    <n v="111.62"/>
    <n v="111.62"/>
  </r>
  <r>
    <x v="4"/>
    <x v="28"/>
    <x v="0"/>
    <x v="0"/>
    <x v="1"/>
    <x v="1"/>
    <x v="1"/>
    <n v="0"/>
    <n v="1"/>
    <n v="18.34"/>
    <n v="114.96"/>
  </r>
  <r>
    <x v="5"/>
    <x v="32"/>
    <x v="17"/>
    <x v="1"/>
    <x v="1"/>
    <x v="1"/>
    <x v="3"/>
    <n v="0"/>
    <n v="14"/>
    <n v="2073.85"/>
    <n v="3460.31"/>
  </r>
  <r>
    <x v="4"/>
    <x v="39"/>
    <x v="18"/>
    <x v="11"/>
    <x v="1"/>
    <x v="1"/>
    <x v="2"/>
    <n v="1"/>
    <n v="184"/>
    <n v="36656.5"/>
    <n v="38066.230000000003"/>
  </r>
  <r>
    <x v="1"/>
    <x v="31"/>
    <x v="2"/>
    <x v="1"/>
    <x v="1"/>
    <x v="1"/>
    <x v="1"/>
    <n v="2"/>
    <n v="38"/>
    <n v="16427.46"/>
    <n v="16427.46"/>
  </r>
  <r>
    <x v="5"/>
    <x v="20"/>
    <x v="31"/>
    <x v="7"/>
    <x v="1"/>
    <x v="1"/>
    <x v="1"/>
    <n v="16"/>
    <n v="81"/>
    <n v="32584.15"/>
    <n v="32584.15"/>
  </r>
  <r>
    <x v="5"/>
    <x v="10"/>
    <x v="25"/>
    <x v="12"/>
    <x v="1"/>
    <x v="1"/>
    <x v="3"/>
    <n v="0"/>
    <n v="6"/>
    <n v="723.21"/>
    <n v="4333.82"/>
  </r>
  <r>
    <x v="1"/>
    <x v="27"/>
    <x v="23"/>
    <x v="5"/>
    <x v="1"/>
    <x v="1"/>
    <x v="1"/>
    <n v="0"/>
    <n v="1"/>
    <n v="113.72"/>
    <n v="113.72"/>
  </r>
  <r>
    <x v="3"/>
    <x v="55"/>
    <x v="13"/>
    <x v="6"/>
    <x v="1"/>
    <x v="1"/>
    <x v="0"/>
    <n v="3"/>
    <n v="87"/>
    <n v="51931.62"/>
    <n v="69342.38"/>
  </r>
  <r>
    <x v="3"/>
    <x v="55"/>
    <x v="1"/>
    <x v="0"/>
    <x v="1"/>
    <x v="1"/>
    <x v="2"/>
    <n v="28"/>
    <n v="7"/>
    <n v="3465.99"/>
    <n v="5079.63"/>
  </r>
  <r>
    <x v="3"/>
    <x v="50"/>
    <x v="7"/>
    <x v="6"/>
    <x v="1"/>
    <x v="1"/>
    <x v="0"/>
    <n v="0"/>
    <n v="2"/>
    <n v="366.05"/>
    <n v="404.71"/>
  </r>
  <r>
    <x v="5"/>
    <x v="10"/>
    <x v="14"/>
    <x v="7"/>
    <x v="1"/>
    <x v="1"/>
    <x v="3"/>
    <n v="0"/>
    <n v="4"/>
    <n v="110.55"/>
    <n v="584.39"/>
  </r>
  <r>
    <x v="0"/>
    <x v="21"/>
    <x v="1"/>
    <x v="0"/>
    <x v="1"/>
    <x v="1"/>
    <x v="2"/>
    <n v="4"/>
    <n v="453"/>
    <n v="71500.63"/>
    <n v="72293.570000000007"/>
  </r>
  <r>
    <x v="4"/>
    <x v="25"/>
    <x v="8"/>
    <x v="5"/>
    <x v="1"/>
    <x v="1"/>
    <x v="3"/>
    <n v="0"/>
    <n v="12"/>
    <n v="1069.1300000000001"/>
    <n v="4573.42"/>
  </r>
  <r>
    <x v="3"/>
    <x v="5"/>
    <x v="5"/>
    <x v="4"/>
    <x v="1"/>
    <x v="1"/>
    <x v="3"/>
    <n v="3"/>
    <n v="10"/>
    <n v="198.94"/>
    <n v="5649.01"/>
  </r>
  <r>
    <x v="5"/>
    <x v="32"/>
    <x v="1"/>
    <x v="0"/>
    <x v="1"/>
    <x v="1"/>
    <x v="1"/>
    <n v="0"/>
    <n v="2"/>
    <n v="26.01"/>
    <n v="392.55"/>
  </r>
  <r>
    <x v="4"/>
    <x v="25"/>
    <x v="11"/>
    <x v="2"/>
    <x v="1"/>
    <x v="1"/>
    <x v="0"/>
    <n v="0"/>
    <n v="4"/>
    <n v="1991.21"/>
    <n v="2009.48"/>
  </r>
  <r>
    <x v="4"/>
    <x v="17"/>
    <x v="6"/>
    <x v="5"/>
    <x v="1"/>
    <x v="1"/>
    <x v="1"/>
    <n v="63"/>
    <n v="7052"/>
    <n v="1396021.55"/>
    <n v="1396021.55"/>
  </r>
  <r>
    <x v="5"/>
    <x v="32"/>
    <x v="17"/>
    <x v="1"/>
    <x v="1"/>
    <x v="1"/>
    <x v="0"/>
    <n v="8"/>
    <n v="1037"/>
    <n v="266655.89"/>
    <n v="311069.96000000002"/>
  </r>
  <r>
    <x v="5"/>
    <x v="43"/>
    <x v="19"/>
    <x v="1"/>
    <x v="1"/>
    <x v="1"/>
    <x v="1"/>
    <n v="54"/>
    <n v="3911"/>
    <n v="750279.42"/>
    <n v="750279.42"/>
  </r>
  <r>
    <x v="5"/>
    <x v="32"/>
    <x v="2"/>
    <x v="1"/>
    <x v="1"/>
    <x v="1"/>
    <x v="2"/>
    <n v="4"/>
    <n v="185"/>
    <n v="20232.150000000001"/>
    <n v="23578.07"/>
  </r>
  <r>
    <x v="4"/>
    <x v="47"/>
    <x v="28"/>
    <x v="3"/>
    <x v="1"/>
    <x v="1"/>
    <x v="1"/>
    <n v="7"/>
    <n v="21"/>
    <n v="8192.81"/>
    <n v="8192.81"/>
  </r>
  <r>
    <x v="5"/>
    <x v="14"/>
    <x v="9"/>
    <x v="7"/>
    <x v="1"/>
    <x v="1"/>
    <x v="0"/>
    <n v="2"/>
    <n v="7"/>
    <n v="7872.75"/>
    <n v="9433.56"/>
  </r>
  <r>
    <x v="3"/>
    <x v="7"/>
    <x v="7"/>
    <x v="6"/>
    <x v="1"/>
    <x v="1"/>
    <x v="1"/>
    <n v="0"/>
    <n v="34"/>
    <n v="3735.07"/>
    <n v="27390.35"/>
  </r>
  <r>
    <x v="1"/>
    <x v="54"/>
    <x v="20"/>
    <x v="9"/>
    <x v="1"/>
    <x v="1"/>
    <x v="1"/>
    <n v="0"/>
    <n v="6"/>
    <n v="560.12"/>
    <n v="560.12"/>
  </r>
  <r>
    <x v="5"/>
    <x v="20"/>
    <x v="18"/>
    <x v="11"/>
    <x v="1"/>
    <x v="1"/>
    <x v="3"/>
    <n v="0"/>
    <n v="3"/>
    <n v="853.11"/>
    <n v="4263.4799999999996"/>
  </r>
  <r>
    <x v="3"/>
    <x v="26"/>
    <x v="34"/>
    <x v="0"/>
    <x v="1"/>
    <x v="1"/>
    <x v="2"/>
    <n v="3"/>
    <n v="2"/>
    <n v="2694.46"/>
    <n v="2702.96"/>
  </r>
  <r>
    <x v="3"/>
    <x v="50"/>
    <x v="5"/>
    <x v="4"/>
    <x v="1"/>
    <x v="1"/>
    <x v="0"/>
    <n v="1"/>
    <n v="9"/>
    <n v="751.63"/>
    <n v="1275.5899999999999"/>
  </r>
  <r>
    <x v="4"/>
    <x v="39"/>
    <x v="16"/>
    <x v="10"/>
    <x v="1"/>
    <x v="1"/>
    <x v="0"/>
    <n v="0"/>
    <n v="1"/>
    <n v="9.66"/>
    <n v="48.32"/>
  </r>
  <r>
    <x v="3"/>
    <x v="50"/>
    <x v="27"/>
    <x v="10"/>
    <x v="1"/>
    <x v="1"/>
    <x v="2"/>
    <n v="52"/>
    <n v="53"/>
    <n v="8098.16"/>
    <n v="59135.02"/>
  </r>
  <r>
    <x v="3"/>
    <x v="15"/>
    <x v="5"/>
    <x v="4"/>
    <x v="1"/>
    <x v="1"/>
    <x v="1"/>
    <n v="18"/>
    <n v="161"/>
    <n v="19492.25"/>
    <n v="36922.51"/>
  </r>
  <r>
    <x v="4"/>
    <x v="37"/>
    <x v="23"/>
    <x v="5"/>
    <x v="1"/>
    <x v="1"/>
    <x v="2"/>
    <n v="15"/>
    <n v="12"/>
    <n v="1456.88"/>
    <n v="15555.69"/>
  </r>
  <r>
    <x v="4"/>
    <x v="11"/>
    <x v="35"/>
    <x v="3"/>
    <x v="1"/>
    <x v="1"/>
    <x v="0"/>
    <n v="0"/>
    <n v="4"/>
    <n v="357.68"/>
    <n v="481.36"/>
  </r>
  <r>
    <x v="5"/>
    <x v="30"/>
    <x v="36"/>
    <x v="8"/>
    <x v="1"/>
    <x v="1"/>
    <x v="3"/>
    <n v="0"/>
    <n v="18"/>
    <n v="2518.5"/>
    <n v="7796.72"/>
  </r>
  <r>
    <x v="4"/>
    <x v="11"/>
    <x v="32"/>
    <x v="8"/>
    <x v="1"/>
    <x v="1"/>
    <x v="3"/>
    <n v="0"/>
    <n v="96"/>
    <n v="9270.4699999999993"/>
    <n v="32334.61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33"/>
    <x v="23"/>
    <x v="5"/>
    <x v="1"/>
    <x v="1"/>
    <x v="1"/>
    <n v="38"/>
    <n v="3353"/>
    <n v="683275.15"/>
    <n v="683275.15"/>
  </r>
  <r>
    <x v="3"/>
    <x v="9"/>
    <x v="5"/>
    <x v="4"/>
    <x v="1"/>
    <x v="1"/>
    <x v="2"/>
    <n v="84"/>
    <n v="518"/>
    <n v="105577.87"/>
    <n v="143293.47"/>
  </r>
  <r>
    <x v="5"/>
    <x v="6"/>
    <x v="10"/>
    <x v="8"/>
    <x v="1"/>
    <x v="1"/>
    <x v="0"/>
    <n v="4"/>
    <n v="748"/>
    <n v="223253.66"/>
    <n v="266716.03000000003"/>
  </r>
  <r>
    <x v="4"/>
    <x v="33"/>
    <x v="3"/>
    <x v="2"/>
    <x v="1"/>
    <x v="1"/>
    <x v="2"/>
    <n v="4"/>
    <n v="41"/>
    <n v="19957.36"/>
    <n v="43155.29"/>
  </r>
  <r>
    <x v="4"/>
    <x v="45"/>
    <x v="30"/>
    <x v="10"/>
    <x v="1"/>
    <x v="1"/>
    <x v="1"/>
    <n v="0"/>
    <n v="7"/>
    <n v="961.28"/>
    <n v="999.94"/>
  </r>
  <r>
    <x v="1"/>
    <x v="31"/>
    <x v="35"/>
    <x v="3"/>
    <x v="1"/>
    <x v="1"/>
    <x v="1"/>
    <n v="0"/>
    <n v="6"/>
    <n v="1834.92"/>
    <n v="1834.92"/>
  </r>
  <r>
    <x v="3"/>
    <x v="9"/>
    <x v="26"/>
    <x v="6"/>
    <x v="1"/>
    <x v="1"/>
    <x v="2"/>
    <n v="0"/>
    <n v="3"/>
    <n v="665.43"/>
    <n v="1187.6099999999999"/>
  </r>
  <r>
    <x v="5"/>
    <x v="13"/>
    <x v="31"/>
    <x v="7"/>
    <x v="1"/>
    <x v="1"/>
    <x v="0"/>
    <n v="0"/>
    <n v="1"/>
    <n v="22.74"/>
    <n v="111.9"/>
  </r>
  <r>
    <x v="5"/>
    <x v="10"/>
    <x v="9"/>
    <x v="7"/>
    <x v="1"/>
    <x v="1"/>
    <x v="3"/>
    <n v="3"/>
    <n v="2"/>
    <n v="1082.49"/>
    <n v="2351.77"/>
  </r>
  <r>
    <x v="5"/>
    <x v="14"/>
    <x v="23"/>
    <x v="5"/>
    <x v="1"/>
    <x v="1"/>
    <x v="1"/>
    <n v="0"/>
    <n v="1"/>
    <n v="35.090000000000003"/>
    <n v="35.090000000000003"/>
  </r>
  <r>
    <x v="5"/>
    <x v="49"/>
    <x v="31"/>
    <x v="7"/>
    <x v="1"/>
    <x v="1"/>
    <x v="1"/>
    <n v="22"/>
    <n v="417"/>
    <n v="81862.02"/>
    <n v="81862.02"/>
  </r>
  <r>
    <x v="4"/>
    <x v="17"/>
    <x v="34"/>
    <x v="0"/>
    <x v="1"/>
    <x v="1"/>
    <x v="3"/>
    <n v="0"/>
    <n v="145"/>
    <n v="19683.189999999999"/>
    <n v="21877.24"/>
  </r>
  <r>
    <x v="4"/>
    <x v="25"/>
    <x v="4"/>
    <x v="3"/>
    <x v="1"/>
    <x v="1"/>
    <x v="0"/>
    <n v="6"/>
    <n v="107"/>
    <n v="26621.15"/>
    <n v="26804.37"/>
  </r>
  <r>
    <x v="1"/>
    <x v="24"/>
    <x v="33"/>
    <x v="11"/>
    <x v="1"/>
    <x v="1"/>
    <x v="2"/>
    <n v="0"/>
    <n v="2"/>
    <n v="56.05"/>
    <n v="212.86"/>
  </r>
  <r>
    <x v="5"/>
    <x v="14"/>
    <x v="29"/>
    <x v="11"/>
    <x v="1"/>
    <x v="1"/>
    <x v="2"/>
    <n v="0"/>
    <n v="1"/>
    <n v="225"/>
    <n v="325.64"/>
  </r>
  <r>
    <x v="5"/>
    <x v="23"/>
    <x v="32"/>
    <x v="8"/>
    <x v="1"/>
    <x v="1"/>
    <x v="1"/>
    <n v="6"/>
    <n v="5"/>
    <n v="553.21"/>
    <n v="553.21"/>
  </r>
  <r>
    <x v="2"/>
    <x v="19"/>
    <x v="24"/>
    <x v="2"/>
    <x v="1"/>
    <x v="1"/>
    <x v="2"/>
    <n v="0"/>
    <n v="1"/>
    <n v="0"/>
    <n v="87.51"/>
  </r>
  <r>
    <x v="3"/>
    <x v="3"/>
    <x v="5"/>
    <x v="4"/>
    <x v="1"/>
    <x v="1"/>
    <x v="2"/>
    <n v="0"/>
    <n v="11"/>
    <n v="57.92"/>
    <n v="1008.07"/>
  </r>
  <r>
    <x v="1"/>
    <x v="58"/>
    <x v="38"/>
    <x v="9"/>
    <x v="1"/>
    <x v="1"/>
    <x v="1"/>
    <n v="1"/>
    <n v="1"/>
    <n v="4291.8599999999997"/>
    <n v="4291.8599999999997"/>
  </r>
  <r>
    <x v="4"/>
    <x v="45"/>
    <x v="8"/>
    <x v="5"/>
    <x v="1"/>
    <x v="1"/>
    <x v="0"/>
    <n v="0"/>
    <n v="1"/>
    <n v="5259.94"/>
    <n v="5259.94"/>
  </r>
  <r>
    <x v="5"/>
    <x v="23"/>
    <x v="2"/>
    <x v="1"/>
    <x v="1"/>
    <x v="1"/>
    <x v="1"/>
    <n v="130"/>
    <n v="5903"/>
    <n v="1125472.1200000001"/>
    <n v="1125472.1200000001"/>
  </r>
  <r>
    <x v="1"/>
    <x v="27"/>
    <x v="28"/>
    <x v="3"/>
    <x v="1"/>
    <x v="1"/>
    <x v="1"/>
    <n v="0"/>
    <n v="1"/>
    <n v="113.72"/>
    <n v="113.72"/>
  </r>
  <r>
    <x v="1"/>
    <x v="29"/>
    <x v="0"/>
    <x v="0"/>
    <x v="1"/>
    <x v="1"/>
    <x v="1"/>
    <n v="0"/>
    <n v="2"/>
    <n v="96.09"/>
    <n v="454.22"/>
  </r>
  <r>
    <x v="1"/>
    <x v="24"/>
    <x v="12"/>
    <x v="9"/>
    <x v="1"/>
    <x v="1"/>
    <x v="2"/>
    <n v="0"/>
    <n v="1"/>
    <n v="9.5"/>
    <n v="9.5"/>
  </r>
  <r>
    <x v="4"/>
    <x v="28"/>
    <x v="8"/>
    <x v="5"/>
    <x v="1"/>
    <x v="1"/>
    <x v="1"/>
    <n v="65"/>
    <n v="5776"/>
    <n v="1301914.01"/>
    <n v="1301914.01"/>
  </r>
  <r>
    <x v="1"/>
    <x v="1"/>
    <x v="2"/>
    <x v="1"/>
    <x v="1"/>
    <x v="1"/>
    <x v="1"/>
    <n v="6"/>
    <n v="17"/>
    <n v="12292.51"/>
    <n v="12292.51"/>
  </r>
  <r>
    <x v="3"/>
    <x v="8"/>
    <x v="26"/>
    <x v="6"/>
    <x v="1"/>
    <x v="1"/>
    <x v="0"/>
    <n v="0"/>
    <n v="1"/>
    <n v="38.31"/>
    <n v="283.58"/>
  </r>
  <r>
    <x v="1"/>
    <x v="27"/>
    <x v="17"/>
    <x v="1"/>
    <x v="1"/>
    <x v="1"/>
    <x v="2"/>
    <n v="0"/>
    <n v="5"/>
    <n v="11200.23"/>
    <n v="14856.62"/>
  </r>
  <r>
    <x v="4"/>
    <x v="37"/>
    <x v="30"/>
    <x v="10"/>
    <x v="1"/>
    <x v="1"/>
    <x v="0"/>
    <n v="0"/>
    <n v="1"/>
    <n v="119.07"/>
    <n v="119.07"/>
  </r>
  <r>
    <x v="3"/>
    <x v="15"/>
    <x v="13"/>
    <x v="6"/>
    <x v="1"/>
    <x v="1"/>
    <x v="1"/>
    <n v="0"/>
    <n v="5"/>
    <n v="437.93"/>
    <n v="437.93"/>
  </r>
  <r>
    <x v="1"/>
    <x v="42"/>
    <x v="2"/>
    <x v="1"/>
    <x v="1"/>
    <x v="1"/>
    <x v="3"/>
    <n v="0"/>
    <n v="1"/>
    <n v="183.73"/>
    <n v="183.73"/>
  </r>
  <r>
    <x v="4"/>
    <x v="39"/>
    <x v="33"/>
    <x v="11"/>
    <x v="1"/>
    <x v="1"/>
    <x v="2"/>
    <n v="8"/>
    <n v="928"/>
    <n v="175609.43"/>
    <n v="210837.89"/>
  </r>
  <r>
    <x v="3"/>
    <x v="26"/>
    <x v="1"/>
    <x v="0"/>
    <x v="1"/>
    <x v="1"/>
    <x v="2"/>
    <n v="10"/>
    <n v="42"/>
    <n v="13854.69"/>
    <n v="22987.68"/>
  </r>
  <r>
    <x v="4"/>
    <x v="34"/>
    <x v="10"/>
    <x v="8"/>
    <x v="1"/>
    <x v="1"/>
    <x v="3"/>
    <n v="0"/>
    <n v="45"/>
    <n v="5231.24"/>
    <n v="5231.24"/>
  </r>
  <r>
    <x v="4"/>
    <x v="37"/>
    <x v="27"/>
    <x v="10"/>
    <x v="1"/>
    <x v="1"/>
    <x v="1"/>
    <n v="0"/>
    <n v="9"/>
    <n v="1721.7"/>
    <n v="1721.7"/>
  </r>
  <r>
    <x v="4"/>
    <x v="4"/>
    <x v="6"/>
    <x v="5"/>
    <x v="1"/>
    <x v="1"/>
    <x v="2"/>
    <n v="0"/>
    <n v="4"/>
    <n v="2917.83"/>
    <n v="13929.12"/>
  </r>
  <r>
    <x v="3"/>
    <x v="5"/>
    <x v="1"/>
    <x v="0"/>
    <x v="1"/>
    <x v="1"/>
    <x v="2"/>
    <n v="15"/>
    <n v="3"/>
    <n v="15.45"/>
    <n v="723.93"/>
  </r>
  <r>
    <x v="5"/>
    <x v="23"/>
    <x v="4"/>
    <x v="3"/>
    <x v="1"/>
    <x v="1"/>
    <x v="1"/>
    <n v="0"/>
    <n v="1"/>
    <n v="113.72"/>
    <n v="113.72"/>
  </r>
  <r>
    <x v="1"/>
    <x v="53"/>
    <x v="19"/>
    <x v="1"/>
    <x v="1"/>
    <x v="1"/>
    <x v="1"/>
    <n v="1"/>
    <n v="1"/>
    <n v="4407.08"/>
    <n v="4407.08"/>
  </r>
  <r>
    <x v="5"/>
    <x v="30"/>
    <x v="33"/>
    <x v="11"/>
    <x v="1"/>
    <x v="1"/>
    <x v="0"/>
    <n v="0"/>
    <n v="1"/>
    <n v="18.28"/>
    <n v="110.42"/>
  </r>
  <r>
    <x v="3"/>
    <x v="15"/>
    <x v="0"/>
    <x v="0"/>
    <x v="1"/>
    <x v="1"/>
    <x v="3"/>
    <n v="0"/>
    <n v="2"/>
    <n v="813.92"/>
    <n v="813.92"/>
  </r>
  <r>
    <x v="5"/>
    <x v="32"/>
    <x v="2"/>
    <x v="1"/>
    <x v="1"/>
    <x v="1"/>
    <x v="0"/>
    <n v="1"/>
    <n v="221"/>
    <n v="34829.03"/>
    <n v="34915.449999999997"/>
  </r>
  <r>
    <x v="5"/>
    <x v="30"/>
    <x v="32"/>
    <x v="8"/>
    <x v="1"/>
    <x v="1"/>
    <x v="3"/>
    <n v="0"/>
    <n v="8"/>
    <n v="673.03"/>
    <n v="819.45"/>
  </r>
  <r>
    <x v="4"/>
    <x v="47"/>
    <x v="33"/>
    <x v="11"/>
    <x v="1"/>
    <x v="1"/>
    <x v="0"/>
    <n v="6"/>
    <n v="401"/>
    <n v="116602.22"/>
    <n v="128071.26"/>
  </r>
  <r>
    <x v="5"/>
    <x v="20"/>
    <x v="10"/>
    <x v="8"/>
    <x v="1"/>
    <x v="1"/>
    <x v="1"/>
    <n v="5"/>
    <n v="106"/>
    <n v="76988.83"/>
    <n v="76988.83"/>
  </r>
  <r>
    <x v="5"/>
    <x v="30"/>
    <x v="31"/>
    <x v="7"/>
    <x v="1"/>
    <x v="1"/>
    <x v="0"/>
    <n v="4"/>
    <n v="422"/>
    <n v="149196.94"/>
    <n v="170051.74"/>
  </r>
  <r>
    <x v="5"/>
    <x v="10"/>
    <x v="9"/>
    <x v="7"/>
    <x v="1"/>
    <x v="1"/>
    <x v="0"/>
    <n v="2"/>
    <n v="4"/>
    <n v="2415.5500000000002"/>
    <n v="4406.83"/>
  </r>
  <r>
    <x v="4"/>
    <x v="11"/>
    <x v="4"/>
    <x v="3"/>
    <x v="1"/>
    <x v="1"/>
    <x v="1"/>
    <n v="9"/>
    <n v="20"/>
    <n v="1319.54"/>
    <n v="1319.54"/>
  </r>
  <r>
    <x v="3"/>
    <x v="7"/>
    <x v="26"/>
    <x v="6"/>
    <x v="1"/>
    <x v="1"/>
    <x v="2"/>
    <n v="0"/>
    <n v="1"/>
    <n v="352.14"/>
    <n v="352.14"/>
  </r>
  <r>
    <x v="2"/>
    <x v="2"/>
    <x v="23"/>
    <x v="5"/>
    <x v="1"/>
    <x v="1"/>
    <x v="2"/>
    <n v="0"/>
    <n v="1"/>
    <n v="1291.5"/>
    <n v="1291.5"/>
  </r>
  <r>
    <x v="2"/>
    <x v="19"/>
    <x v="22"/>
    <x v="12"/>
    <x v="1"/>
    <x v="1"/>
    <x v="1"/>
    <n v="0"/>
    <n v="1"/>
    <n v="22.32"/>
    <n v="22.32"/>
  </r>
  <r>
    <x v="4"/>
    <x v="28"/>
    <x v="23"/>
    <x v="5"/>
    <x v="1"/>
    <x v="1"/>
    <x v="0"/>
    <n v="4"/>
    <n v="444"/>
    <n v="154125.03"/>
    <n v="154435.46"/>
  </r>
  <r>
    <x v="5"/>
    <x v="44"/>
    <x v="10"/>
    <x v="8"/>
    <x v="1"/>
    <x v="1"/>
    <x v="3"/>
    <n v="0"/>
    <n v="6"/>
    <n v="111.79"/>
    <n v="393.06"/>
  </r>
  <r>
    <x v="4"/>
    <x v="25"/>
    <x v="23"/>
    <x v="5"/>
    <x v="1"/>
    <x v="1"/>
    <x v="2"/>
    <n v="7"/>
    <n v="4"/>
    <n v="366.13"/>
    <n v="1822.15"/>
  </r>
  <r>
    <x v="5"/>
    <x v="23"/>
    <x v="9"/>
    <x v="7"/>
    <x v="1"/>
    <x v="1"/>
    <x v="3"/>
    <n v="0"/>
    <n v="2"/>
    <n v="62.92"/>
    <n v="232.65"/>
  </r>
  <r>
    <x v="4"/>
    <x v="39"/>
    <x v="11"/>
    <x v="2"/>
    <x v="1"/>
    <x v="1"/>
    <x v="3"/>
    <n v="0"/>
    <n v="1"/>
    <n v="20.079999999999998"/>
    <n v="112.07"/>
  </r>
  <r>
    <x v="5"/>
    <x v="36"/>
    <x v="7"/>
    <x v="6"/>
    <x v="1"/>
    <x v="1"/>
    <x v="1"/>
    <n v="0"/>
    <n v="1"/>
    <n v="113.72"/>
    <n v="113.72"/>
  </r>
  <r>
    <x v="3"/>
    <x v="15"/>
    <x v="13"/>
    <x v="6"/>
    <x v="1"/>
    <x v="1"/>
    <x v="2"/>
    <n v="0"/>
    <n v="1"/>
    <n v="45"/>
    <n v="45"/>
  </r>
  <r>
    <x v="1"/>
    <x v="27"/>
    <x v="38"/>
    <x v="9"/>
    <x v="1"/>
    <x v="1"/>
    <x v="1"/>
    <n v="16"/>
    <n v="46"/>
    <n v="29822.07"/>
    <n v="29822.07"/>
  </r>
  <r>
    <x v="3"/>
    <x v="3"/>
    <x v="21"/>
    <x v="4"/>
    <x v="1"/>
    <x v="1"/>
    <x v="1"/>
    <n v="1"/>
    <n v="25"/>
    <n v="15531.93"/>
    <n v="22132.47"/>
  </r>
  <r>
    <x v="5"/>
    <x v="14"/>
    <x v="5"/>
    <x v="4"/>
    <x v="1"/>
    <x v="1"/>
    <x v="2"/>
    <n v="0"/>
    <n v="15"/>
    <n v="15490.44"/>
    <n v="15490.44"/>
  </r>
  <r>
    <x v="1"/>
    <x v="27"/>
    <x v="1"/>
    <x v="0"/>
    <x v="1"/>
    <x v="1"/>
    <x v="1"/>
    <n v="0"/>
    <n v="6"/>
    <n v="149.97"/>
    <n v="660.89"/>
  </r>
  <r>
    <x v="4"/>
    <x v="17"/>
    <x v="24"/>
    <x v="2"/>
    <x v="1"/>
    <x v="1"/>
    <x v="2"/>
    <n v="82"/>
    <n v="34"/>
    <n v="13439.5"/>
    <n v="27968"/>
  </r>
  <r>
    <x v="4"/>
    <x v="47"/>
    <x v="28"/>
    <x v="3"/>
    <x v="1"/>
    <x v="1"/>
    <x v="2"/>
    <n v="0"/>
    <n v="13"/>
    <n v="1512.07"/>
    <n v="1572.07"/>
  </r>
  <r>
    <x v="3"/>
    <x v="3"/>
    <x v="5"/>
    <x v="4"/>
    <x v="1"/>
    <x v="1"/>
    <x v="3"/>
    <n v="0"/>
    <n v="9"/>
    <n v="57.28"/>
    <n v="486.56"/>
  </r>
  <r>
    <x v="1"/>
    <x v="58"/>
    <x v="9"/>
    <x v="7"/>
    <x v="1"/>
    <x v="1"/>
    <x v="2"/>
    <n v="0"/>
    <n v="1"/>
    <n v="0"/>
    <n v="87.51"/>
  </r>
  <r>
    <x v="5"/>
    <x v="6"/>
    <x v="31"/>
    <x v="7"/>
    <x v="1"/>
    <x v="1"/>
    <x v="2"/>
    <n v="4"/>
    <n v="171"/>
    <n v="27283.48"/>
    <n v="30858.880000000001"/>
  </r>
  <r>
    <x v="5"/>
    <x v="36"/>
    <x v="2"/>
    <x v="1"/>
    <x v="1"/>
    <x v="1"/>
    <x v="1"/>
    <n v="106"/>
    <n v="931"/>
    <n v="215108.91"/>
    <n v="215108.91"/>
  </r>
  <r>
    <x v="5"/>
    <x v="20"/>
    <x v="36"/>
    <x v="8"/>
    <x v="1"/>
    <x v="1"/>
    <x v="1"/>
    <n v="0"/>
    <n v="15"/>
    <n v="1780.42"/>
    <n v="1780.42"/>
  </r>
  <r>
    <x v="2"/>
    <x v="2"/>
    <x v="17"/>
    <x v="1"/>
    <x v="1"/>
    <x v="1"/>
    <x v="1"/>
    <n v="0"/>
    <n v="1"/>
    <n v="111.62"/>
    <n v="111.62"/>
  </r>
  <r>
    <x v="5"/>
    <x v="13"/>
    <x v="28"/>
    <x v="3"/>
    <x v="1"/>
    <x v="1"/>
    <x v="2"/>
    <n v="0"/>
    <n v="1"/>
    <n v="0"/>
    <n v="577.44000000000005"/>
  </r>
  <r>
    <x v="5"/>
    <x v="14"/>
    <x v="25"/>
    <x v="12"/>
    <x v="1"/>
    <x v="1"/>
    <x v="1"/>
    <n v="67"/>
    <n v="671"/>
    <n v="76261.3"/>
    <n v="76261.3"/>
  </r>
  <r>
    <x v="5"/>
    <x v="30"/>
    <x v="9"/>
    <x v="7"/>
    <x v="1"/>
    <x v="1"/>
    <x v="2"/>
    <n v="3"/>
    <n v="131"/>
    <n v="17038.63"/>
    <n v="28088.07"/>
  </r>
  <r>
    <x v="5"/>
    <x v="36"/>
    <x v="2"/>
    <x v="1"/>
    <x v="1"/>
    <x v="1"/>
    <x v="2"/>
    <n v="3"/>
    <n v="57"/>
    <n v="1955.12"/>
    <n v="10966.74"/>
  </r>
  <r>
    <x v="5"/>
    <x v="43"/>
    <x v="22"/>
    <x v="12"/>
    <x v="1"/>
    <x v="1"/>
    <x v="2"/>
    <n v="0"/>
    <n v="10"/>
    <n v="444.13"/>
    <n v="1132.1400000000001"/>
  </r>
  <r>
    <x v="4"/>
    <x v="39"/>
    <x v="11"/>
    <x v="2"/>
    <x v="1"/>
    <x v="1"/>
    <x v="1"/>
    <n v="1"/>
    <n v="5"/>
    <n v="460.2"/>
    <n v="460.2"/>
  </r>
  <r>
    <x v="4"/>
    <x v="37"/>
    <x v="21"/>
    <x v="4"/>
    <x v="1"/>
    <x v="1"/>
    <x v="2"/>
    <n v="0"/>
    <n v="1"/>
    <n v="95.27"/>
    <n v="95.27"/>
  </r>
  <r>
    <x v="4"/>
    <x v="28"/>
    <x v="6"/>
    <x v="5"/>
    <x v="1"/>
    <x v="1"/>
    <x v="1"/>
    <n v="79"/>
    <n v="1316"/>
    <n v="298640.14"/>
    <n v="298640.14"/>
  </r>
  <r>
    <x v="3"/>
    <x v="50"/>
    <x v="30"/>
    <x v="10"/>
    <x v="1"/>
    <x v="1"/>
    <x v="1"/>
    <n v="1"/>
    <n v="21"/>
    <n v="56064.49"/>
    <n v="79601.78"/>
  </r>
  <r>
    <x v="3"/>
    <x v="15"/>
    <x v="15"/>
    <x v="4"/>
    <x v="1"/>
    <x v="1"/>
    <x v="0"/>
    <n v="0"/>
    <n v="18"/>
    <n v="1983.6"/>
    <n v="7044.92"/>
  </r>
  <r>
    <x v="4"/>
    <x v="37"/>
    <x v="8"/>
    <x v="5"/>
    <x v="1"/>
    <x v="1"/>
    <x v="1"/>
    <n v="10"/>
    <n v="104"/>
    <n v="33462.9"/>
    <n v="33462.9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3"/>
    <x v="26"/>
    <x v="1"/>
    <x v="0"/>
    <x v="1"/>
    <x v="1"/>
    <x v="1"/>
    <n v="2"/>
    <n v="91"/>
    <n v="19144.27"/>
    <n v="65049.34"/>
  </r>
  <r>
    <x v="4"/>
    <x v="4"/>
    <x v="24"/>
    <x v="2"/>
    <x v="1"/>
    <x v="1"/>
    <x v="1"/>
    <n v="0"/>
    <n v="1"/>
    <n v="104.92"/>
    <n v="104.92"/>
  </r>
  <r>
    <x v="5"/>
    <x v="14"/>
    <x v="14"/>
    <x v="7"/>
    <x v="1"/>
    <x v="1"/>
    <x v="3"/>
    <n v="0"/>
    <n v="27"/>
    <n v="6991.36"/>
    <n v="32270.32"/>
  </r>
  <r>
    <x v="1"/>
    <x v="58"/>
    <x v="5"/>
    <x v="4"/>
    <x v="1"/>
    <x v="1"/>
    <x v="2"/>
    <n v="0"/>
    <n v="1"/>
    <n v="437.06"/>
    <n v="437.06"/>
  </r>
  <r>
    <x v="1"/>
    <x v="1"/>
    <x v="38"/>
    <x v="9"/>
    <x v="1"/>
    <x v="1"/>
    <x v="2"/>
    <n v="0"/>
    <n v="1"/>
    <n v="0"/>
    <n v="77"/>
  </r>
  <r>
    <x v="4"/>
    <x v="33"/>
    <x v="30"/>
    <x v="10"/>
    <x v="1"/>
    <x v="1"/>
    <x v="3"/>
    <n v="0"/>
    <n v="4"/>
    <n v="87.44"/>
    <n v="445.04"/>
  </r>
  <r>
    <x v="5"/>
    <x v="30"/>
    <x v="35"/>
    <x v="3"/>
    <x v="1"/>
    <x v="1"/>
    <x v="2"/>
    <n v="1"/>
    <n v="4"/>
    <n v="7465.92"/>
    <n v="7465.92"/>
  </r>
  <r>
    <x v="3"/>
    <x v="16"/>
    <x v="13"/>
    <x v="6"/>
    <x v="1"/>
    <x v="1"/>
    <x v="3"/>
    <n v="0"/>
    <n v="80"/>
    <n v="7437.55"/>
    <n v="22239.56"/>
  </r>
  <r>
    <x v="3"/>
    <x v="3"/>
    <x v="7"/>
    <x v="6"/>
    <x v="1"/>
    <x v="1"/>
    <x v="2"/>
    <n v="7"/>
    <n v="2"/>
    <n v="45"/>
    <n v="220.49"/>
  </r>
  <r>
    <x v="4"/>
    <x v="11"/>
    <x v="18"/>
    <x v="11"/>
    <x v="1"/>
    <x v="1"/>
    <x v="0"/>
    <n v="0"/>
    <n v="16"/>
    <n v="1774.09"/>
    <n v="6701.47"/>
  </r>
  <r>
    <x v="1"/>
    <x v="27"/>
    <x v="22"/>
    <x v="12"/>
    <x v="1"/>
    <x v="1"/>
    <x v="1"/>
    <n v="0"/>
    <n v="19"/>
    <n v="2598.0700000000002"/>
    <n v="2598.0700000000002"/>
  </r>
  <r>
    <x v="5"/>
    <x v="14"/>
    <x v="31"/>
    <x v="7"/>
    <x v="1"/>
    <x v="1"/>
    <x v="3"/>
    <n v="0"/>
    <n v="3"/>
    <n v="744.67"/>
    <n v="7093.04"/>
  </r>
  <r>
    <x v="1"/>
    <x v="27"/>
    <x v="35"/>
    <x v="3"/>
    <x v="1"/>
    <x v="1"/>
    <x v="1"/>
    <n v="0"/>
    <n v="3"/>
    <n v="42.71"/>
    <n v="42.71"/>
  </r>
  <r>
    <x v="3"/>
    <x v="3"/>
    <x v="15"/>
    <x v="4"/>
    <x v="1"/>
    <x v="1"/>
    <x v="3"/>
    <n v="0"/>
    <n v="1"/>
    <n v="5550.39"/>
    <n v="5550.39"/>
  </r>
  <r>
    <x v="7"/>
    <x v="59"/>
    <x v="14"/>
    <x v="7"/>
    <x v="1"/>
    <x v="1"/>
    <x v="2"/>
    <n v="0"/>
    <n v="3"/>
    <n v="1098.1300000000001"/>
    <n v="4857.1899999999996"/>
  </r>
  <r>
    <x v="1"/>
    <x v="42"/>
    <x v="37"/>
    <x v="12"/>
    <x v="1"/>
    <x v="1"/>
    <x v="1"/>
    <n v="0"/>
    <n v="6"/>
    <n v="551.38"/>
    <n v="551.38"/>
  </r>
  <r>
    <x v="5"/>
    <x v="30"/>
    <x v="18"/>
    <x v="11"/>
    <x v="1"/>
    <x v="1"/>
    <x v="3"/>
    <n v="0"/>
    <n v="7"/>
    <n v="2086.21"/>
    <n v="9462.94"/>
  </r>
  <r>
    <x v="5"/>
    <x v="30"/>
    <x v="3"/>
    <x v="2"/>
    <x v="1"/>
    <x v="1"/>
    <x v="1"/>
    <n v="0"/>
    <n v="2"/>
    <n v="730.09"/>
    <n v="730.09"/>
  </r>
  <r>
    <x v="2"/>
    <x v="56"/>
    <x v="2"/>
    <x v="1"/>
    <x v="1"/>
    <x v="1"/>
    <x v="2"/>
    <n v="0"/>
    <n v="2"/>
    <n v="303.24"/>
    <n v="571.65"/>
  </r>
  <r>
    <x v="5"/>
    <x v="36"/>
    <x v="14"/>
    <x v="7"/>
    <x v="1"/>
    <x v="1"/>
    <x v="2"/>
    <n v="0"/>
    <n v="1"/>
    <n v="517.17999999999995"/>
    <n v="517.17999999999995"/>
  </r>
  <r>
    <x v="3"/>
    <x v="55"/>
    <x v="5"/>
    <x v="4"/>
    <x v="1"/>
    <x v="1"/>
    <x v="1"/>
    <n v="32"/>
    <n v="3784"/>
    <n v="784040.19"/>
    <n v="807707.51"/>
  </r>
  <r>
    <x v="3"/>
    <x v="7"/>
    <x v="0"/>
    <x v="0"/>
    <x v="1"/>
    <x v="1"/>
    <x v="2"/>
    <n v="0"/>
    <n v="3"/>
    <n v="232.47"/>
    <n v="408.48"/>
  </r>
  <r>
    <x v="4"/>
    <x v="34"/>
    <x v="29"/>
    <x v="11"/>
    <x v="1"/>
    <x v="1"/>
    <x v="1"/>
    <n v="6"/>
    <n v="56"/>
    <n v="6372.82"/>
    <n v="6372.82"/>
  </r>
  <r>
    <x v="3"/>
    <x v="55"/>
    <x v="1"/>
    <x v="0"/>
    <x v="1"/>
    <x v="1"/>
    <x v="0"/>
    <n v="0"/>
    <n v="8"/>
    <n v="765.11"/>
    <n v="3388.37"/>
  </r>
  <r>
    <x v="3"/>
    <x v="40"/>
    <x v="26"/>
    <x v="6"/>
    <x v="1"/>
    <x v="1"/>
    <x v="3"/>
    <n v="0"/>
    <n v="136"/>
    <n v="28156.3"/>
    <n v="59033.27"/>
  </r>
  <r>
    <x v="4"/>
    <x v="39"/>
    <x v="6"/>
    <x v="5"/>
    <x v="1"/>
    <x v="1"/>
    <x v="1"/>
    <n v="2"/>
    <n v="21"/>
    <n v="21991.05"/>
    <n v="21991.05"/>
  </r>
  <r>
    <x v="5"/>
    <x v="13"/>
    <x v="2"/>
    <x v="1"/>
    <x v="1"/>
    <x v="1"/>
    <x v="0"/>
    <n v="3"/>
    <n v="23"/>
    <n v="14148.69"/>
    <n v="28377.43"/>
  </r>
  <r>
    <x v="1"/>
    <x v="31"/>
    <x v="12"/>
    <x v="9"/>
    <x v="1"/>
    <x v="1"/>
    <x v="3"/>
    <n v="0"/>
    <n v="11"/>
    <n v="2006.02"/>
    <n v="15837.53"/>
  </r>
  <r>
    <x v="1"/>
    <x v="24"/>
    <x v="12"/>
    <x v="9"/>
    <x v="1"/>
    <x v="1"/>
    <x v="3"/>
    <n v="0"/>
    <n v="2"/>
    <n v="235.74"/>
    <n v="1508.35"/>
  </r>
  <r>
    <x v="5"/>
    <x v="14"/>
    <x v="9"/>
    <x v="7"/>
    <x v="1"/>
    <x v="1"/>
    <x v="2"/>
    <n v="0"/>
    <n v="5"/>
    <n v="854.12"/>
    <n v="1035.6400000000001"/>
  </r>
  <r>
    <x v="4"/>
    <x v="11"/>
    <x v="4"/>
    <x v="3"/>
    <x v="1"/>
    <x v="1"/>
    <x v="3"/>
    <n v="0"/>
    <n v="5"/>
    <n v="120.73"/>
    <n v="507.1"/>
  </r>
  <r>
    <x v="5"/>
    <x v="10"/>
    <x v="25"/>
    <x v="12"/>
    <x v="1"/>
    <x v="1"/>
    <x v="0"/>
    <n v="3"/>
    <n v="49"/>
    <n v="18036.810000000001"/>
    <n v="51110.38"/>
  </r>
  <r>
    <x v="5"/>
    <x v="20"/>
    <x v="36"/>
    <x v="8"/>
    <x v="1"/>
    <x v="1"/>
    <x v="0"/>
    <n v="0"/>
    <n v="4"/>
    <n v="3840.63"/>
    <n v="3946.25"/>
  </r>
  <r>
    <x v="5"/>
    <x v="14"/>
    <x v="22"/>
    <x v="12"/>
    <x v="1"/>
    <x v="1"/>
    <x v="2"/>
    <n v="16"/>
    <n v="732"/>
    <n v="114447.02"/>
    <n v="123937.99"/>
  </r>
  <r>
    <x v="5"/>
    <x v="6"/>
    <x v="5"/>
    <x v="4"/>
    <x v="1"/>
    <x v="1"/>
    <x v="2"/>
    <n v="0"/>
    <n v="10"/>
    <n v="6516.34"/>
    <n v="10933.44"/>
  </r>
  <r>
    <x v="1"/>
    <x v="54"/>
    <x v="12"/>
    <x v="9"/>
    <x v="1"/>
    <x v="1"/>
    <x v="1"/>
    <n v="0"/>
    <n v="4"/>
    <n v="1116.58"/>
    <n v="1116.58"/>
  </r>
  <r>
    <x v="1"/>
    <x v="42"/>
    <x v="25"/>
    <x v="12"/>
    <x v="1"/>
    <x v="1"/>
    <x v="3"/>
    <n v="0"/>
    <n v="1"/>
    <n v="52.87"/>
    <n v="79.61"/>
  </r>
  <r>
    <x v="4"/>
    <x v="41"/>
    <x v="21"/>
    <x v="4"/>
    <x v="1"/>
    <x v="1"/>
    <x v="0"/>
    <n v="0"/>
    <n v="1"/>
    <n v="83.16"/>
    <n v="181.94"/>
  </r>
  <r>
    <x v="4"/>
    <x v="37"/>
    <x v="5"/>
    <x v="4"/>
    <x v="1"/>
    <x v="1"/>
    <x v="2"/>
    <n v="0"/>
    <n v="7"/>
    <n v="3152.74"/>
    <n v="4172.9399999999996"/>
  </r>
  <r>
    <x v="4"/>
    <x v="47"/>
    <x v="3"/>
    <x v="2"/>
    <x v="1"/>
    <x v="1"/>
    <x v="3"/>
    <n v="0"/>
    <n v="1"/>
    <n v="203.89"/>
    <n v="203.89"/>
  </r>
  <r>
    <x v="4"/>
    <x v="28"/>
    <x v="6"/>
    <x v="5"/>
    <x v="1"/>
    <x v="1"/>
    <x v="2"/>
    <n v="43"/>
    <n v="110"/>
    <n v="27505.02"/>
    <n v="87535.1"/>
  </r>
  <r>
    <x v="4"/>
    <x v="37"/>
    <x v="13"/>
    <x v="6"/>
    <x v="1"/>
    <x v="1"/>
    <x v="3"/>
    <n v="0"/>
    <n v="5"/>
    <n v="976.87"/>
    <n v="5016.53"/>
  </r>
  <r>
    <x v="4"/>
    <x v="4"/>
    <x v="4"/>
    <x v="3"/>
    <x v="1"/>
    <x v="1"/>
    <x v="2"/>
    <n v="0"/>
    <n v="8"/>
    <n v="129.63"/>
    <n v="1234.57"/>
  </r>
  <r>
    <x v="3"/>
    <x v="9"/>
    <x v="7"/>
    <x v="6"/>
    <x v="1"/>
    <x v="1"/>
    <x v="0"/>
    <n v="1"/>
    <n v="13"/>
    <n v="2427.21"/>
    <n v="26240.71"/>
  </r>
  <r>
    <x v="4"/>
    <x v="33"/>
    <x v="21"/>
    <x v="4"/>
    <x v="1"/>
    <x v="1"/>
    <x v="3"/>
    <n v="2"/>
    <n v="2"/>
    <n v="1901.46"/>
    <n v="12883.96"/>
  </r>
  <r>
    <x v="1"/>
    <x v="1"/>
    <x v="28"/>
    <x v="3"/>
    <x v="1"/>
    <x v="1"/>
    <x v="2"/>
    <n v="0"/>
    <n v="1"/>
    <n v="0"/>
    <n v="548.29"/>
  </r>
  <r>
    <x v="3"/>
    <x v="50"/>
    <x v="21"/>
    <x v="4"/>
    <x v="1"/>
    <x v="1"/>
    <x v="1"/>
    <n v="0"/>
    <n v="6"/>
    <n v="370.78"/>
    <n v="549.85"/>
  </r>
  <r>
    <x v="3"/>
    <x v="50"/>
    <x v="11"/>
    <x v="2"/>
    <x v="1"/>
    <x v="1"/>
    <x v="3"/>
    <n v="2"/>
    <n v="137"/>
    <n v="9487.66"/>
    <n v="28529.74"/>
  </r>
  <r>
    <x v="1"/>
    <x v="35"/>
    <x v="20"/>
    <x v="9"/>
    <x v="1"/>
    <x v="1"/>
    <x v="2"/>
    <n v="0"/>
    <n v="1"/>
    <n v="795.61"/>
    <n v="3978.05"/>
  </r>
  <r>
    <x v="3"/>
    <x v="22"/>
    <x v="0"/>
    <x v="0"/>
    <x v="1"/>
    <x v="1"/>
    <x v="3"/>
    <n v="0"/>
    <n v="104"/>
    <n v="5617.91"/>
    <n v="51176.97"/>
  </r>
  <r>
    <x v="4"/>
    <x v="11"/>
    <x v="32"/>
    <x v="8"/>
    <x v="1"/>
    <x v="1"/>
    <x v="2"/>
    <n v="10"/>
    <n v="718"/>
    <n v="108606.67"/>
    <n v="141226.43"/>
  </r>
  <r>
    <x v="5"/>
    <x v="20"/>
    <x v="25"/>
    <x v="12"/>
    <x v="1"/>
    <x v="1"/>
    <x v="2"/>
    <n v="1"/>
    <n v="85"/>
    <n v="11537.45"/>
    <n v="11537.45"/>
  </r>
  <r>
    <x v="4"/>
    <x v="37"/>
    <x v="27"/>
    <x v="10"/>
    <x v="1"/>
    <x v="1"/>
    <x v="3"/>
    <n v="1"/>
    <n v="153"/>
    <n v="17520.88"/>
    <n v="22440.27"/>
  </r>
  <r>
    <x v="3"/>
    <x v="55"/>
    <x v="26"/>
    <x v="6"/>
    <x v="1"/>
    <x v="1"/>
    <x v="1"/>
    <n v="23"/>
    <n v="181"/>
    <n v="121222.18"/>
    <n v="291762.2"/>
  </r>
  <r>
    <x v="3"/>
    <x v="8"/>
    <x v="7"/>
    <x v="6"/>
    <x v="1"/>
    <x v="1"/>
    <x v="2"/>
    <n v="15"/>
    <n v="3"/>
    <n v="4615.97"/>
    <n v="6297.6"/>
  </r>
  <r>
    <x v="4"/>
    <x v="11"/>
    <x v="8"/>
    <x v="5"/>
    <x v="1"/>
    <x v="1"/>
    <x v="0"/>
    <n v="0"/>
    <n v="3"/>
    <n v="613.96"/>
    <n v="3069.87"/>
  </r>
  <r>
    <x v="1"/>
    <x v="1"/>
    <x v="9"/>
    <x v="7"/>
    <x v="1"/>
    <x v="1"/>
    <x v="2"/>
    <n v="1"/>
    <n v="1"/>
    <n v="50.29"/>
    <n v="782.01"/>
  </r>
  <r>
    <x v="4"/>
    <x v="39"/>
    <x v="33"/>
    <x v="11"/>
    <x v="1"/>
    <x v="1"/>
    <x v="1"/>
    <n v="53"/>
    <n v="5327"/>
    <n v="1171668.7"/>
    <n v="1171668.7"/>
  </r>
  <r>
    <x v="4"/>
    <x v="4"/>
    <x v="28"/>
    <x v="3"/>
    <x v="1"/>
    <x v="1"/>
    <x v="2"/>
    <n v="0"/>
    <n v="9"/>
    <n v="20177.77"/>
    <n v="20269.919999999998"/>
  </r>
  <r>
    <x v="1"/>
    <x v="1"/>
    <x v="10"/>
    <x v="8"/>
    <x v="1"/>
    <x v="1"/>
    <x v="3"/>
    <n v="0"/>
    <n v="1"/>
    <n v="300"/>
    <n v="1060.05"/>
  </r>
  <r>
    <x v="3"/>
    <x v="5"/>
    <x v="30"/>
    <x v="10"/>
    <x v="1"/>
    <x v="1"/>
    <x v="0"/>
    <n v="7"/>
    <n v="1291"/>
    <n v="298775.45"/>
    <n v="357226.37"/>
  </r>
  <r>
    <x v="3"/>
    <x v="15"/>
    <x v="27"/>
    <x v="10"/>
    <x v="1"/>
    <x v="1"/>
    <x v="2"/>
    <n v="9"/>
    <n v="483"/>
    <n v="73590.2"/>
    <n v="80526.14"/>
  </r>
  <r>
    <x v="5"/>
    <x v="32"/>
    <x v="29"/>
    <x v="11"/>
    <x v="1"/>
    <x v="1"/>
    <x v="2"/>
    <n v="1"/>
    <n v="1"/>
    <n v="714.65"/>
    <n v="4802.59"/>
  </r>
  <r>
    <x v="5"/>
    <x v="23"/>
    <x v="19"/>
    <x v="1"/>
    <x v="1"/>
    <x v="1"/>
    <x v="0"/>
    <n v="4"/>
    <n v="13"/>
    <n v="4434.6899999999996"/>
    <n v="6271.47"/>
  </r>
  <r>
    <x v="1"/>
    <x v="24"/>
    <x v="9"/>
    <x v="7"/>
    <x v="1"/>
    <x v="1"/>
    <x v="1"/>
    <n v="0"/>
    <n v="3"/>
    <n v="380.15"/>
    <n v="380.15"/>
  </r>
  <r>
    <x v="4"/>
    <x v="39"/>
    <x v="35"/>
    <x v="3"/>
    <x v="1"/>
    <x v="1"/>
    <x v="3"/>
    <n v="0"/>
    <n v="131"/>
    <n v="10235.24"/>
    <n v="55692.24"/>
  </r>
  <r>
    <x v="3"/>
    <x v="55"/>
    <x v="1"/>
    <x v="0"/>
    <x v="1"/>
    <x v="1"/>
    <x v="1"/>
    <n v="0"/>
    <n v="32"/>
    <n v="79783.100000000006"/>
    <n v="93774.01"/>
  </r>
  <r>
    <x v="1"/>
    <x v="27"/>
    <x v="38"/>
    <x v="9"/>
    <x v="1"/>
    <x v="1"/>
    <x v="0"/>
    <n v="1"/>
    <n v="14"/>
    <n v="14206.15"/>
    <n v="20580.25"/>
  </r>
  <r>
    <x v="3"/>
    <x v="8"/>
    <x v="30"/>
    <x v="10"/>
    <x v="1"/>
    <x v="1"/>
    <x v="2"/>
    <n v="0"/>
    <n v="17"/>
    <n v="11489.24"/>
    <n v="45959.22"/>
  </r>
  <r>
    <x v="4"/>
    <x v="41"/>
    <x v="27"/>
    <x v="10"/>
    <x v="1"/>
    <x v="1"/>
    <x v="3"/>
    <n v="0"/>
    <n v="8"/>
    <n v="473.23"/>
    <n v="8876.4699999999993"/>
  </r>
  <r>
    <x v="3"/>
    <x v="9"/>
    <x v="34"/>
    <x v="0"/>
    <x v="1"/>
    <x v="1"/>
    <x v="0"/>
    <n v="0"/>
    <n v="1"/>
    <n v="503.83"/>
    <n v="3559.8"/>
  </r>
  <r>
    <x v="4"/>
    <x v="25"/>
    <x v="23"/>
    <x v="5"/>
    <x v="1"/>
    <x v="1"/>
    <x v="0"/>
    <n v="3"/>
    <n v="11"/>
    <n v="2974.6"/>
    <n v="3744.21"/>
  </r>
  <r>
    <x v="3"/>
    <x v="50"/>
    <x v="1"/>
    <x v="0"/>
    <x v="1"/>
    <x v="1"/>
    <x v="2"/>
    <n v="0"/>
    <n v="2"/>
    <n v="6.34"/>
    <n v="141.62"/>
  </r>
  <r>
    <x v="7"/>
    <x v="60"/>
    <x v="10"/>
    <x v="8"/>
    <x v="1"/>
    <x v="1"/>
    <x v="1"/>
    <n v="0"/>
    <n v="2"/>
    <n v="208.44"/>
    <n v="208.44"/>
  </r>
  <r>
    <x v="5"/>
    <x v="13"/>
    <x v="33"/>
    <x v="11"/>
    <x v="1"/>
    <x v="1"/>
    <x v="1"/>
    <n v="0"/>
    <n v="9"/>
    <n v="156.15"/>
    <n v="156.15"/>
  </r>
  <r>
    <x v="4"/>
    <x v="39"/>
    <x v="4"/>
    <x v="3"/>
    <x v="1"/>
    <x v="1"/>
    <x v="3"/>
    <n v="0"/>
    <n v="17"/>
    <n v="745.29"/>
    <n v="3087.47"/>
  </r>
  <r>
    <x v="4"/>
    <x v="11"/>
    <x v="11"/>
    <x v="2"/>
    <x v="1"/>
    <x v="1"/>
    <x v="2"/>
    <n v="0"/>
    <n v="4"/>
    <n v="180"/>
    <n v="180"/>
  </r>
  <r>
    <x v="4"/>
    <x v="25"/>
    <x v="11"/>
    <x v="2"/>
    <x v="1"/>
    <x v="1"/>
    <x v="1"/>
    <n v="0"/>
    <n v="4"/>
    <n v="397.37"/>
    <n v="397.37"/>
  </r>
  <r>
    <x v="4"/>
    <x v="33"/>
    <x v="13"/>
    <x v="6"/>
    <x v="1"/>
    <x v="1"/>
    <x v="1"/>
    <n v="0"/>
    <n v="2"/>
    <n v="8.1"/>
    <n v="50.78"/>
  </r>
  <r>
    <x v="2"/>
    <x v="12"/>
    <x v="23"/>
    <x v="5"/>
    <x v="1"/>
    <x v="1"/>
    <x v="1"/>
    <n v="0"/>
    <n v="1"/>
    <n v="111.62"/>
    <n v="111.62"/>
  </r>
  <r>
    <x v="4"/>
    <x v="28"/>
    <x v="1"/>
    <x v="0"/>
    <x v="1"/>
    <x v="1"/>
    <x v="1"/>
    <n v="0"/>
    <n v="1"/>
    <n v="114.96"/>
    <n v="114.96"/>
  </r>
  <r>
    <x v="3"/>
    <x v="16"/>
    <x v="7"/>
    <x v="6"/>
    <x v="1"/>
    <x v="1"/>
    <x v="2"/>
    <n v="64"/>
    <n v="112"/>
    <n v="9500.65"/>
    <n v="71157.98"/>
  </r>
  <r>
    <x v="1"/>
    <x v="29"/>
    <x v="12"/>
    <x v="9"/>
    <x v="1"/>
    <x v="1"/>
    <x v="0"/>
    <n v="0"/>
    <n v="3"/>
    <n v="276.82"/>
    <n v="340.51"/>
  </r>
  <r>
    <x v="3"/>
    <x v="55"/>
    <x v="34"/>
    <x v="0"/>
    <x v="1"/>
    <x v="1"/>
    <x v="0"/>
    <n v="1"/>
    <n v="2"/>
    <n v="3693.73"/>
    <n v="3693.73"/>
  </r>
  <r>
    <x v="1"/>
    <x v="27"/>
    <x v="28"/>
    <x v="3"/>
    <x v="1"/>
    <x v="1"/>
    <x v="2"/>
    <n v="1"/>
    <n v="1"/>
    <n v="957.67"/>
    <n v="957.67"/>
  </r>
  <r>
    <x v="4"/>
    <x v="41"/>
    <x v="34"/>
    <x v="0"/>
    <x v="1"/>
    <x v="1"/>
    <x v="3"/>
    <n v="0"/>
    <n v="15"/>
    <n v="1272.18"/>
    <n v="2112.7399999999998"/>
  </r>
  <r>
    <x v="4"/>
    <x v="17"/>
    <x v="11"/>
    <x v="2"/>
    <x v="1"/>
    <x v="1"/>
    <x v="1"/>
    <n v="7"/>
    <n v="38"/>
    <n v="8499.64"/>
    <n v="8499.64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3"/>
    <x v="15"/>
    <x v="21"/>
    <x v="4"/>
    <x v="1"/>
    <x v="1"/>
    <x v="1"/>
    <n v="26"/>
    <n v="141"/>
    <n v="22643.3"/>
    <n v="153736.09"/>
  </r>
  <r>
    <x v="3"/>
    <x v="8"/>
    <x v="27"/>
    <x v="10"/>
    <x v="1"/>
    <x v="1"/>
    <x v="1"/>
    <n v="22"/>
    <n v="805"/>
    <n v="280834.38"/>
    <n v="280834.38"/>
  </r>
  <r>
    <x v="4"/>
    <x v="33"/>
    <x v="23"/>
    <x v="5"/>
    <x v="1"/>
    <x v="1"/>
    <x v="2"/>
    <n v="4"/>
    <n v="617"/>
    <n v="96498.78"/>
    <n v="108293.27"/>
  </r>
  <r>
    <x v="3"/>
    <x v="15"/>
    <x v="7"/>
    <x v="6"/>
    <x v="1"/>
    <x v="1"/>
    <x v="2"/>
    <n v="1"/>
    <n v="4"/>
    <n v="74.7"/>
    <n v="1994.04"/>
  </r>
  <r>
    <x v="5"/>
    <x v="6"/>
    <x v="4"/>
    <x v="3"/>
    <x v="1"/>
    <x v="1"/>
    <x v="0"/>
    <n v="0"/>
    <n v="3"/>
    <n v="1078.99"/>
    <n v="1078.99"/>
  </r>
  <r>
    <x v="1"/>
    <x v="54"/>
    <x v="2"/>
    <x v="1"/>
    <x v="1"/>
    <x v="1"/>
    <x v="1"/>
    <n v="1"/>
    <n v="4"/>
    <n v="9521.15"/>
    <n v="9521.15"/>
  </r>
  <r>
    <x v="3"/>
    <x v="3"/>
    <x v="1"/>
    <x v="0"/>
    <x v="1"/>
    <x v="1"/>
    <x v="1"/>
    <n v="0"/>
    <n v="6"/>
    <n v="164.28"/>
    <n v="2044.66"/>
  </r>
  <r>
    <x v="3"/>
    <x v="7"/>
    <x v="34"/>
    <x v="0"/>
    <x v="1"/>
    <x v="1"/>
    <x v="1"/>
    <n v="0"/>
    <n v="5"/>
    <n v="11712.37"/>
    <n v="11832.19"/>
  </r>
  <r>
    <x v="4"/>
    <x v="4"/>
    <x v="11"/>
    <x v="2"/>
    <x v="1"/>
    <x v="1"/>
    <x v="2"/>
    <n v="0"/>
    <n v="2"/>
    <n v="0"/>
    <n v="167.84"/>
  </r>
  <r>
    <x v="1"/>
    <x v="38"/>
    <x v="19"/>
    <x v="1"/>
    <x v="1"/>
    <x v="1"/>
    <x v="2"/>
    <n v="0"/>
    <n v="1"/>
    <n v="110.75"/>
    <n v="110.75"/>
  </r>
  <r>
    <x v="5"/>
    <x v="43"/>
    <x v="14"/>
    <x v="7"/>
    <x v="1"/>
    <x v="1"/>
    <x v="0"/>
    <n v="0"/>
    <n v="1"/>
    <n v="714.65"/>
    <n v="3573.21"/>
  </r>
  <r>
    <x v="4"/>
    <x v="25"/>
    <x v="33"/>
    <x v="11"/>
    <x v="1"/>
    <x v="1"/>
    <x v="2"/>
    <n v="10"/>
    <n v="620"/>
    <n v="103466.34"/>
    <n v="117559"/>
  </r>
  <r>
    <x v="1"/>
    <x v="24"/>
    <x v="20"/>
    <x v="9"/>
    <x v="1"/>
    <x v="1"/>
    <x v="3"/>
    <n v="0"/>
    <n v="5"/>
    <n v="1057.1500000000001"/>
    <n v="2464.52"/>
  </r>
  <r>
    <x v="3"/>
    <x v="16"/>
    <x v="7"/>
    <x v="6"/>
    <x v="1"/>
    <x v="1"/>
    <x v="3"/>
    <n v="5"/>
    <n v="56"/>
    <n v="5254.99"/>
    <n v="18936.43"/>
  </r>
  <r>
    <x v="1"/>
    <x v="42"/>
    <x v="2"/>
    <x v="1"/>
    <x v="1"/>
    <x v="1"/>
    <x v="0"/>
    <n v="0"/>
    <n v="5"/>
    <n v="2090.66"/>
    <n v="7605.71"/>
  </r>
  <r>
    <x v="1"/>
    <x v="31"/>
    <x v="5"/>
    <x v="4"/>
    <x v="1"/>
    <x v="1"/>
    <x v="2"/>
    <n v="3"/>
    <n v="4"/>
    <n v="2394.2199999999998"/>
    <n v="2394.2199999999998"/>
  </r>
  <r>
    <x v="5"/>
    <x v="10"/>
    <x v="32"/>
    <x v="8"/>
    <x v="1"/>
    <x v="1"/>
    <x v="1"/>
    <n v="0"/>
    <n v="1"/>
    <n v="38.99"/>
    <n v="38.99"/>
  </r>
  <r>
    <x v="3"/>
    <x v="55"/>
    <x v="34"/>
    <x v="0"/>
    <x v="1"/>
    <x v="1"/>
    <x v="3"/>
    <n v="0"/>
    <n v="1"/>
    <n v="0"/>
    <n v="137.97"/>
  </r>
  <r>
    <x v="4"/>
    <x v="34"/>
    <x v="36"/>
    <x v="8"/>
    <x v="1"/>
    <x v="1"/>
    <x v="2"/>
    <n v="6"/>
    <n v="570"/>
    <n v="105009.24"/>
    <n v="130439.84"/>
  </r>
  <r>
    <x v="4"/>
    <x v="34"/>
    <x v="10"/>
    <x v="8"/>
    <x v="1"/>
    <x v="1"/>
    <x v="2"/>
    <n v="3"/>
    <n v="303"/>
    <n v="54024.03"/>
    <n v="55982.239999999998"/>
  </r>
  <r>
    <x v="5"/>
    <x v="30"/>
    <x v="29"/>
    <x v="11"/>
    <x v="1"/>
    <x v="1"/>
    <x v="3"/>
    <n v="0"/>
    <n v="37"/>
    <n v="1447.95"/>
    <n v="4532.96"/>
  </r>
  <r>
    <x v="5"/>
    <x v="6"/>
    <x v="32"/>
    <x v="8"/>
    <x v="1"/>
    <x v="1"/>
    <x v="3"/>
    <n v="1"/>
    <n v="8"/>
    <n v="1594.64"/>
    <n v="13960.5"/>
  </r>
  <r>
    <x v="3"/>
    <x v="5"/>
    <x v="26"/>
    <x v="6"/>
    <x v="1"/>
    <x v="1"/>
    <x v="2"/>
    <n v="0"/>
    <n v="3"/>
    <n v="622.32000000000005"/>
    <n v="622.32000000000005"/>
  </r>
  <r>
    <x v="5"/>
    <x v="6"/>
    <x v="23"/>
    <x v="5"/>
    <x v="1"/>
    <x v="1"/>
    <x v="1"/>
    <n v="0"/>
    <n v="1"/>
    <n v="2.13"/>
    <n v="2.13"/>
  </r>
  <r>
    <x v="4"/>
    <x v="34"/>
    <x v="24"/>
    <x v="2"/>
    <x v="1"/>
    <x v="1"/>
    <x v="2"/>
    <n v="0"/>
    <n v="1"/>
    <n v="28.49"/>
    <n v="142.43"/>
  </r>
  <r>
    <x v="4"/>
    <x v="39"/>
    <x v="33"/>
    <x v="11"/>
    <x v="1"/>
    <x v="1"/>
    <x v="3"/>
    <n v="0"/>
    <n v="320"/>
    <n v="18487.330000000002"/>
    <n v="66338"/>
  </r>
  <r>
    <x v="3"/>
    <x v="3"/>
    <x v="27"/>
    <x v="10"/>
    <x v="1"/>
    <x v="1"/>
    <x v="0"/>
    <n v="3"/>
    <n v="789"/>
    <n v="172434.45"/>
    <n v="184020.57"/>
  </r>
  <r>
    <x v="3"/>
    <x v="55"/>
    <x v="1"/>
    <x v="0"/>
    <x v="1"/>
    <x v="1"/>
    <x v="3"/>
    <n v="27"/>
    <n v="30"/>
    <n v="1416.45"/>
    <n v="62186.720000000001"/>
  </r>
  <r>
    <x v="3"/>
    <x v="15"/>
    <x v="16"/>
    <x v="10"/>
    <x v="1"/>
    <x v="1"/>
    <x v="1"/>
    <n v="109"/>
    <n v="5683"/>
    <n v="1166823.32"/>
    <n v="1406329.96"/>
  </r>
  <r>
    <x v="0"/>
    <x v="0"/>
    <x v="34"/>
    <x v="0"/>
    <x v="1"/>
    <x v="1"/>
    <x v="3"/>
    <n v="0"/>
    <n v="46"/>
    <n v="3290.01"/>
    <n v="5515.78"/>
  </r>
  <r>
    <x v="1"/>
    <x v="42"/>
    <x v="20"/>
    <x v="9"/>
    <x v="1"/>
    <x v="1"/>
    <x v="2"/>
    <n v="0"/>
    <n v="7"/>
    <n v="249.85"/>
    <n v="3755.82"/>
  </r>
  <r>
    <x v="5"/>
    <x v="23"/>
    <x v="35"/>
    <x v="3"/>
    <x v="1"/>
    <x v="1"/>
    <x v="3"/>
    <n v="0"/>
    <n v="8"/>
    <n v="174.01"/>
    <n v="856.03"/>
  </r>
  <r>
    <x v="4"/>
    <x v="17"/>
    <x v="21"/>
    <x v="4"/>
    <x v="1"/>
    <x v="1"/>
    <x v="3"/>
    <n v="0"/>
    <n v="1"/>
    <n v="57.72"/>
    <n v="57.72"/>
  </r>
  <r>
    <x v="5"/>
    <x v="30"/>
    <x v="5"/>
    <x v="4"/>
    <x v="1"/>
    <x v="1"/>
    <x v="2"/>
    <n v="0"/>
    <n v="9"/>
    <n v="10579.79"/>
    <n v="10579.79"/>
  </r>
  <r>
    <x v="1"/>
    <x v="42"/>
    <x v="20"/>
    <x v="9"/>
    <x v="1"/>
    <x v="1"/>
    <x v="3"/>
    <n v="0"/>
    <n v="42"/>
    <n v="14411.11"/>
    <n v="34868.92"/>
  </r>
  <r>
    <x v="4"/>
    <x v="33"/>
    <x v="5"/>
    <x v="4"/>
    <x v="1"/>
    <x v="1"/>
    <x v="2"/>
    <n v="29"/>
    <n v="8"/>
    <n v="199.41"/>
    <n v="980.98"/>
  </r>
  <r>
    <x v="1"/>
    <x v="31"/>
    <x v="12"/>
    <x v="9"/>
    <x v="1"/>
    <x v="1"/>
    <x v="0"/>
    <n v="17"/>
    <n v="26"/>
    <n v="14203.06"/>
    <n v="19480.84"/>
  </r>
  <r>
    <x v="5"/>
    <x v="13"/>
    <x v="31"/>
    <x v="7"/>
    <x v="1"/>
    <x v="1"/>
    <x v="1"/>
    <n v="0"/>
    <n v="2"/>
    <n v="25.44"/>
    <n v="25.44"/>
  </r>
  <r>
    <x v="4"/>
    <x v="17"/>
    <x v="15"/>
    <x v="4"/>
    <x v="1"/>
    <x v="1"/>
    <x v="2"/>
    <n v="2"/>
    <n v="4"/>
    <n v="4314.8100000000004"/>
    <n v="4314.8100000000004"/>
  </r>
  <r>
    <x v="4"/>
    <x v="39"/>
    <x v="18"/>
    <x v="11"/>
    <x v="1"/>
    <x v="1"/>
    <x v="3"/>
    <n v="0"/>
    <n v="2"/>
    <n v="233.68"/>
    <n v="233.68"/>
  </r>
  <r>
    <x v="4"/>
    <x v="33"/>
    <x v="13"/>
    <x v="6"/>
    <x v="1"/>
    <x v="1"/>
    <x v="3"/>
    <n v="0"/>
    <n v="7"/>
    <n v="162.96"/>
    <n v="433.54"/>
  </r>
  <r>
    <x v="5"/>
    <x v="43"/>
    <x v="31"/>
    <x v="7"/>
    <x v="1"/>
    <x v="1"/>
    <x v="3"/>
    <n v="0"/>
    <n v="2"/>
    <n v="551.19000000000005"/>
    <n v="2687.25"/>
  </r>
  <r>
    <x v="1"/>
    <x v="58"/>
    <x v="14"/>
    <x v="7"/>
    <x v="1"/>
    <x v="1"/>
    <x v="3"/>
    <n v="0"/>
    <n v="1"/>
    <n v="10.86"/>
    <n v="205.2"/>
  </r>
  <r>
    <x v="4"/>
    <x v="37"/>
    <x v="1"/>
    <x v="0"/>
    <x v="1"/>
    <x v="1"/>
    <x v="1"/>
    <n v="0"/>
    <n v="1"/>
    <n v="237.95"/>
    <n v="237.95"/>
  </r>
  <r>
    <x v="1"/>
    <x v="31"/>
    <x v="18"/>
    <x v="11"/>
    <x v="1"/>
    <x v="1"/>
    <x v="3"/>
    <n v="0"/>
    <n v="1"/>
    <n v="61.15"/>
    <n v="61.15"/>
  </r>
  <r>
    <x v="4"/>
    <x v="25"/>
    <x v="33"/>
    <x v="11"/>
    <x v="1"/>
    <x v="1"/>
    <x v="3"/>
    <n v="0"/>
    <n v="104"/>
    <n v="13124.75"/>
    <n v="14476.43"/>
  </r>
  <r>
    <x v="4"/>
    <x v="25"/>
    <x v="6"/>
    <x v="5"/>
    <x v="1"/>
    <x v="1"/>
    <x v="3"/>
    <n v="0"/>
    <n v="14"/>
    <n v="1554.89"/>
    <n v="30308.17"/>
  </r>
  <r>
    <x v="5"/>
    <x v="36"/>
    <x v="14"/>
    <x v="7"/>
    <x v="1"/>
    <x v="1"/>
    <x v="1"/>
    <n v="3"/>
    <n v="6"/>
    <n v="481.79"/>
    <n v="481.79"/>
  </r>
  <r>
    <x v="4"/>
    <x v="4"/>
    <x v="23"/>
    <x v="5"/>
    <x v="1"/>
    <x v="1"/>
    <x v="1"/>
    <n v="0"/>
    <n v="4"/>
    <n v="3577.9"/>
    <n v="3577.9"/>
  </r>
  <r>
    <x v="4"/>
    <x v="47"/>
    <x v="27"/>
    <x v="10"/>
    <x v="1"/>
    <x v="1"/>
    <x v="3"/>
    <n v="0"/>
    <n v="11"/>
    <n v="209.57"/>
    <n v="596.16999999999996"/>
  </r>
  <r>
    <x v="3"/>
    <x v="7"/>
    <x v="5"/>
    <x v="4"/>
    <x v="1"/>
    <x v="1"/>
    <x v="3"/>
    <n v="0"/>
    <n v="21"/>
    <n v="2175.2199999999998"/>
    <n v="24365.8"/>
  </r>
  <r>
    <x v="3"/>
    <x v="5"/>
    <x v="15"/>
    <x v="4"/>
    <x v="1"/>
    <x v="1"/>
    <x v="1"/>
    <n v="8"/>
    <n v="132"/>
    <n v="27838.16"/>
    <n v="122528.74"/>
  </r>
  <r>
    <x v="3"/>
    <x v="7"/>
    <x v="34"/>
    <x v="0"/>
    <x v="1"/>
    <x v="1"/>
    <x v="0"/>
    <n v="4"/>
    <n v="3"/>
    <n v="7631.77"/>
    <n v="7631.77"/>
  </r>
  <r>
    <x v="5"/>
    <x v="32"/>
    <x v="14"/>
    <x v="7"/>
    <x v="1"/>
    <x v="1"/>
    <x v="2"/>
    <n v="4"/>
    <n v="3"/>
    <n v="107.49"/>
    <n v="6920.14"/>
  </r>
  <r>
    <x v="1"/>
    <x v="24"/>
    <x v="38"/>
    <x v="9"/>
    <x v="1"/>
    <x v="1"/>
    <x v="1"/>
    <n v="3"/>
    <n v="13"/>
    <n v="7454.82"/>
    <n v="7454.82"/>
  </r>
  <r>
    <x v="5"/>
    <x v="32"/>
    <x v="8"/>
    <x v="5"/>
    <x v="1"/>
    <x v="1"/>
    <x v="0"/>
    <n v="1"/>
    <n v="1"/>
    <n v="921.23"/>
    <n v="4606.17"/>
  </r>
  <r>
    <x v="5"/>
    <x v="14"/>
    <x v="24"/>
    <x v="2"/>
    <x v="1"/>
    <x v="1"/>
    <x v="1"/>
    <n v="0"/>
    <n v="4"/>
    <n v="227.08"/>
    <n v="227.08"/>
  </r>
  <r>
    <x v="5"/>
    <x v="49"/>
    <x v="27"/>
    <x v="10"/>
    <x v="1"/>
    <x v="1"/>
    <x v="2"/>
    <n v="0"/>
    <n v="1"/>
    <n v="118.02"/>
    <n v="118.02"/>
  </r>
  <r>
    <x v="4"/>
    <x v="11"/>
    <x v="18"/>
    <x v="11"/>
    <x v="1"/>
    <x v="1"/>
    <x v="2"/>
    <n v="15"/>
    <n v="89"/>
    <n v="41021.24"/>
    <n v="59949.84"/>
  </r>
  <r>
    <x v="5"/>
    <x v="32"/>
    <x v="29"/>
    <x v="11"/>
    <x v="1"/>
    <x v="1"/>
    <x v="1"/>
    <n v="0"/>
    <n v="2"/>
    <n v="228.71"/>
    <n v="228.71"/>
  </r>
  <r>
    <x v="4"/>
    <x v="4"/>
    <x v="28"/>
    <x v="3"/>
    <x v="1"/>
    <x v="1"/>
    <x v="1"/>
    <n v="4"/>
    <n v="21"/>
    <n v="4993.8"/>
    <n v="4993.8"/>
  </r>
  <r>
    <x v="1"/>
    <x v="38"/>
    <x v="37"/>
    <x v="12"/>
    <x v="1"/>
    <x v="1"/>
    <x v="1"/>
    <n v="0"/>
    <n v="1"/>
    <n v="9.6999999999999993"/>
    <n v="9.6999999999999993"/>
  </r>
  <r>
    <x v="4"/>
    <x v="41"/>
    <x v="13"/>
    <x v="6"/>
    <x v="1"/>
    <x v="1"/>
    <x v="2"/>
    <n v="0"/>
    <n v="3"/>
    <n v="57.68"/>
    <n v="135"/>
  </r>
  <r>
    <x v="1"/>
    <x v="51"/>
    <x v="22"/>
    <x v="12"/>
    <x v="1"/>
    <x v="1"/>
    <x v="2"/>
    <n v="0"/>
    <n v="1"/>
    <n v="483.02"/>
    <n v="483.02"/>
  </r>
  <r>
    <x v="7"/>
    <x v="61"/>
    <x v="2"/>
    <x v="1"/>
    <x v="1"/>
    <x v="1"/>
    <x v="2"/>
    <n v="0"/>
    <n v="1"/>
    <n v="83.83"/>
    <n v="121.64"/>
  </r>
  <r>
    <x v="5"/>
    <x v="49"/>
    <x v="29"/>
    <x v="11"/>
    <x v="1"/>
    <x v="1"/>
    <x v="0"/>
    <n v="0"/>
    <n v="1"/>
    <n v="100.22"/>
    <n v="100.22"/>
  </r>
  <r>
    <x v="1"/>
    <x v="29"/>
    <x v="38"/>
    <x v="9"/>
    <x v="1"/>
    <x v="1"/>
    <x v="1"/>
    <n v="0"/>
    <n v="5"/>
    <n v="2068.04"/>
    <n v="2068.04"/>
  </r>
  <r>
    <x v="1"/>
    <x v="27"/>
    <x v="14"/>
    <x v="7"/>
    <x v="1"/>
    <x v="1"/>
    <x v="1"/>
    <n v="0"/>
    <n v="8"/>
    <n v="1135.5999999999999"/>
    <n v="1135.5999999999999"/>
  </r>
  <r>
    <x v="1"/>
    <x v="29"/>
    <x v="17"/>
    <x v="1"/>
    <x v="1"/>
    <x v="1"/>
    <x v="1"/>
    <n v="3"/>
    <n v="28"/>
    <n v="14721.37"/>
    <n v="14721.37"/>
  </r>
  <r>
    <x v="3"/>
    <x v="26"/>
    <x v="34"/>
    <x v="0"/>
    <x v="1"/>
    <x v="1"/>
    <x v="0"/>
    <n v="1"/>
    <n v="4"/>
    <n v="5037.03"/>
    <n v="5134.1899999999996"/>
  </r>
  <r>
    <x v="4"/>
    <x v="39"/>
    <x v="6"/>
    <x v="5"/>
    <x v="1"/>
    <x v="1"/>
    <x v="2"/>
    <n v="0"/>
    <n v="3"/>
    <n v="362.56"/>
    <n v="362.56"/>
  </r>
  <r>
    <x v="3"/>
    <x v="50"/>
    <x v="34"/>
    <x v="0"/>
    <x v="1"/>
    <x v="1"/>
    <x v="2"/>
    <n v="0"/>
    <n v="1"/>
    <n v="45"/>
    <n v="45"/>
  </r>
  <r>
    <x v="5"/>
    <x v="30"/>
    <x v="29"/>
    <x v="11"/>
    <x v="1"/>
    <x v="1"/>
    <x v="2"/>
    <n v="2"/>
    <n v="1"/>
    <n v="562.41"/>
    <n v="2236.94"/>
  </r>
  <r>
    <x v="1"/>
    <x v="53"/>
    <x v="17"/>
    <x v="1"/>
    <x v="1"/>
    <x v="1"/>
    <x v="2"/>
    <n v="0"/>
    <n v="1"/>
    <n v="244.31"/>
    <n v="244.31"/>
  </r>
  <r>
    <x v="4"/>
    <x v="34"/>
    <x v="18"/>
    <x v="11"/>
    <x v="1"/>
    <x v="1"/>
    <x v="3"/>
    <n v="0"/>
    <n v="75"/>
    <n v="7277.95"/>
    <n v="18510.900000000001"/>
  </r>
  <r>
    <x v="0"/>
    <x v="0"/>
    <x v="0"/>
    <x v="0"/>
    <x v="1"/>
    <x v="1"/>
    <x v="2"/>
    <n v="14"/>
    <n v="738"/>
    <n v="123540.25"/>
    <n v="132791.29999999999"/>
  </r>
  <r>
    <x v="5"/>
    <x v="36"/>
    <x v="22"/>
    <x v="12"/>
    <x v="1"/>
    <x v="1"/>
    <x v="1"/>
    <n v="0"/>
    <n v="26"/>
    <n v="3954.45"/>
    <n v="3954.45"/>
  </r>
  <r>
    <x v="5"/>
    <x v="49"/>
    <x v="9"/>
    <x v="7"/>
    <x v="1"/>
    <x v="1"/>
    <x v="3"/>
    <n v="0"/>
    <n v="18"/>
    <n v="3399.78"/>
    <n v="15021.91"/>
  </r>
  <r>
    <x v="5"/>
    <x v="13"/>
    <x v="17"/>
    <x v="1"/>
    <x v="1"/>
    <x v="1"/>
    <x v="1"/>
    <n v="0"/>
    <n v="23"/>
    <n v="6152.65"/>
    <n v="6152.65"/>
  </r>
  <r>
    <x v="5"/>
    <x v="44"/>
    <x v="36"/>
    <x v="8"/>
    <x v="1"/>
    <x v="1"/>
    <x v="1"/>
    <n v="3"/>
    <n v="5"/>
    <n v="341.66"/>
    <n v="341.66"/>
  </r>
  <r>
    <x v="5"/>
    <x v="20"/>
    <x v="32"/>
    <x v="8"/>
    <x v="1"/>
    <x v="1"/>
    <x v="2"/>
    <n v="0"/>
    <n v="3"/>
    <n v="1178.47"/>
    <n v="1178.47"/>
  </r>
  <r>
    <x v="5"/>
    <x v="44"/>
    <x v="4"/>
    <x v="3"/>
    <x v="1"/>
    <x v="1"/>
    <x v="1"/>
    <n v="0"/>
    <n v="5"/>
    <n v="219.27"/>
    <n v="219.27"/>
  </r>
  <r>
    <x v="4"/>
    <x v="41"/>
    <x v="5"/>
    <x v="4"/>
    <x v="1"/>
    <x v="1"/>
    <x v="1"/>
    <n v="0"/>
    <n v="13"/>
    <n v="3888.31"/>
    <n v="7906.38"/>
  </r>
  <r>
    <x v="1"/>
    <x v="35"/>
    <x v="4"/>
    <x v="3"/>
    <x v="1"/>
    <x v="1"/>
    <x v="3"/>
    <n v="0"/>
    <n v="3"/>
    <n v="886.56"/>
    <n v="4393.25"/>
  </r>
  <r>
    <x v="5"/>
    <x v="43"/>
    <x v="25"/>
    <x v="12"/>
    <x v="1"/>
    <x v="1"/>
    <x v="2"/>
    <n v="0"/>
    <n v="2"/>
    <n v="431.45"/>
    <n v="520.61"/>
  </r>
  <r>
    <x v="5"/>
    <x v="44"/>
    <x v="32"/>
    <x v="8"/>
    <x v="1"/>
    <x v="1"/>
    <x v="2"/>
    <n v="0"/>
    <n v="1"/>
    <n v="0"/>
    <n v="1302.48"/>
  </r>
  <r>
    <x v="4"/>
    <x v="37"/>
    <x v="8"/>
    <x v="5"/>
    <x v="1"/>
    <x v="1"/>
    <x v="0"/>
    <n v="6"/>
    <n v="625"/>
    <n v="166508.16"/>
    <n v="168292.31"/>
  </r>
  <r>
    <x v="5"/>
    <x v="36"/>
    <x v="19"/>
    <x v="1"/>
    <x v="1"/>
    <x v="1"/>
    <x v="1"/>
    <n v="8"/>
    <n v="41"/>
    <n v="19558.09"/>
    <n v="19558.09"/>
  </r>
  <r>
    <x v="4"/>
    <x v="47"/>
    <x v="24"/>
    <x v="2"/>
    <x v="1"/>
    <x v="1"/>
    <x v="1"/>
    <n v="0"/>
    <n v="3"/>
    <n v="1033.0999999999999"/>
    <n v="1033.0999999999999"/>
  </r>
  <r>
    <x v="5"/>
    <x v="20"/>
    <x v="36"/>
    <x v="8"/>
    <x v="1"/>
    <x v="1"/>
    <x v="2"/>
    <n v="6"/>
    <n v="4"/>
    <n v="190.48"/>
    <n v="366.62"/>
  </r>
  <r>
    <x v="3"/>
    <x v="50"/>
    <x v="0"/>
    <x v="0"/>
    <x v="1"/>
    <x v="1"/>
    <x v="0"/>
    <n v="0"/>
    <n v="2"/>
    <n v="242.66"/>
    <n v="242.66"/>
  </r>
  <r>
    <x v="1"/>
    <x v="27"/>
    <x v="25"/>
    <x v="12"/>
    <x v="1"/>
    <x v="1"/>
    <x v="1"/>
    <n v="0"/>
    <n v="15"/>
    <n v="821.87"/>
    <n v="821.87"/>
  </r>
  <r>
    <x v="4"/>
    <x v="37"/>
    <x v="5"/>
    <x v="4"/>
    <x v="1"/>
    <x v="1"/>
    <x v="1"/>
    <n v="0"/>
    <n v="2"/>
    <n v="122.73"/>
    <n v="219.35"/>
  </r>
  <r>
    <x v="4"/>
    <x v="28"/>
    <x v="0"/>
    <x v="0"/>
    <x v="1"/>
    <x v="1"/>
    <x v="0"/>
    <n v="0"/>
    <n v="2"/>
    <n v="229.92"/>
    <n v="229.92"/>
  </r>
  <r>
    <x v="2"/>
    <x v="19"/>
    <x v="20"/>
    <x v="9"/>
    <x v="1"/>
    <x v="1"/>
    <x v="2"/>
    <n v="0"/>
    <n v="2"/>
    <n v="53.84"/>
    <n v="53.84"/>
  </r>
  <r>
    <x v="1"/>
    <x v="24"/>
    <x v="14"/>
    <x v="7"/>
    <x v="1"/>
    <x v="1"/>
    <x v="3"/>
    <n v="0"/>
    <n v="1"/>
    <n v="15.43"/>
    <n v="42.17"/>
  </r>
  <r>
    <x v="4"/>
    <x v="11"/>
    <x v="27"/>
    <x v="10"/>
    <x v="1"/>
    <x v="1"/>
    <x v="3"/>
    <n v="0"/>
    <n v="1"/>
    <n v="116.84"/>
    <n v="116.84"/>
  </r>
  <r>
    <x v="4"/>
    <x v="47"/>
    <x v="18"/>
    <x v="11"/>
    <x v="1"/>
    <x v="1"/>
    <x v="2"/>
    <n v="34"/>
    <n v="875"/>
    <n v="146769.87"/>
    <n v="183006.29"/>
  </r>
  <r>
    <x v="3"/>
    <x v="16"/>
    <x v="15"/>
    <x v="4"/>
    <x v="1"/>
    <x v="1"/>
    <x v="0"/>
    <n v="8"/>
    <n v="251"/>
    <n v="56846.1"/>
    <n v="56846.1"/>
  </r>
  <r>
    <x v="4"/>
    <x v="41"/>
    <x v="24"/>
    <x v="2"/>
    <x v="1"/>
    <x v="1"/>
    <x v="1"/>
    <n v="17"/>
    <n v="694"/>
    <n v="154239.49"/>
    <n v="154239.49"/>
  </r>
  <r>
    <x v="3"/>
    <x v="3"/>
    <x v="30"/>
    <x v="10"/>
    <x v="1"/>
    <x v="1"/>
    <x v="2"/>
    <n v="60"/>
    <n v="44"/>
    <n v="6173.46"/>
    <n v="37689.25"/>
  </r>
  <r>
    <x v="1"/>
    <x v="29"/>
    <x v="35"/>
    <x v="3"/>
    <x v="1"/>
    <x v="1"/>
    <x v="1"/>
    <n v="0"/>
    <n v="2"/>
    <n v="19.46"/>
    <n v="19.46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4"/>
    <x v="33"/>
    <x v="24"/>
    <x v="2"/>
    <x v="1"/>
    <x v="1"/>
    <x v="3"/>
    <n v="0"/>
    <n v="124"/>
    <n v="9049.99"/>
    <n v="48652.92"/>
  </r>
  <r>
    <x v="4"/>
    <x v="25"/>
    <x v="35"/>
    <x v="3"/>
    <x v="1"/>
    <x v="1"/>
    <x v="1"/>
    <n v="55"/>
    <n v="3858"/>
    <n v="899493.39"/>
    <n v="899493.39"/>
  </r>
  <r>
    <x v="5"/>
    <x v="49"/>
    <x v="28"/>
    <x v="3"/>
    <x v="1"/>
    <x v="1"/>
    <x v="3"/>
    <n v="0"/>
    <n v="69"/>
    <n v="6279"/>
    <n v="6575"/>
  </r>
  <r>
    <x v="3"/>
    <x v="3"/>
    <x v="16"/>
    <x v="10"/>
    <x v="1"/>
    <x v="1"/>
    <x v="0"/>
    <n v="6"/>
    <n v="422"/>
    <n v="93083.27"/>
    <n v="118150.84"/>
  </r>
  <r>
    <x v="4"/>
    <x v="37"/>
    <x v="28"/>
    <x v="3"/>
    <x v="1"/>
    <x v="1"/>
    <x v="3"/>
    <n v="0"/>
    <n v="140"/>
    <n v="15635.38"/>
    <n v="82097.149999999994"/>
  </r>
  <r>
    <x v="5"/>
    <x v="6"/>
    <x v="33"/>
    <x v="11"/>
    <x v="1"/>
    <x v="1"/>
    <x v="1"/>
    <n v="0"/>
    <n v="13"/>
    <n v="3591.05"/>
    <n v="3591.05"/>
  </r>
  <r>
    <x v="4"/>
    <x v="37"/>
    <x v="8"/>
    <x v="5"/>
    <x v="1"/>
    <x v="1"/>
    <x v="2"/>
    <n v="1"/>
    <n v="11"/>
    <n v="1139.68"/>
    <n v="5303.81"/>
  </r>
  <r>
    <x v="4"/>
    <x v="28"/>
    <x v="24"/>
    <x v="2"/>
    <x v="1"/>
    <x v="1"/>
    <x v="2"/>
    <n v="2"/>
    <n v="14"/>
    <n v="1816.26"/>
    <n v="4428.21"/>
  </r>
  <r>
    <x v="5"/>
    <x v="36"/>
    <x v="24"/>
    <x v="2"/>
    <x v="1"/>
    <x v="1"/>
    <x v="1"/>
    <n v="0"/>
    <n v="1"/>
    <n v="47.6"/>
    <n v="47.6"/>
  </r>
  <r>
    <x v="4"/>
    <x v="39"/>
    <x v="27"/>
    <x v="10"/>
    <x v="1"/>
    <x v="1"/>
    <x v="3"/>
    <n v="0"/>
    <n v="18"/>
    <n v="178.42"/>
    <n v="898.72"/>
  </r>
  <r>
    <x v="4"/>
    <x v="34"/>
    <x v="33"/>
    <x v="11"/>
    <x v="1"/>
    <x v="1"/>
    <x v="1"/>
    <n v="12"/>
    <n v="29"/>
    <n v="6849.95"/>
    <n v="6849.95"/>
  </r>
  <r>
    <x v="4"/>
    <x v="4"/>
    <x v="8"/>
    <x v="5"/>
    <x v="1"/>
    <x v="1"/>
    <x v="2"/>
    <n v="1"/>
    <n v="9"/>
    <n v="1189.21"/>
    <n v="1700.67"/>
  </r>
  <r>
    <x v="4"/>
    <x v="45"/>
    <x v="16"/>
    <x v="10"/>
    <x v="1"/>
    <x v="1"/>
    <x v="3"/>
    <n v="0"/>
    <n v="102"/>
    <n v="6665.95"/>
    <n v="10404.58"/>
  </r>
  <r>
    <x v="3"/>
    <x v="3"/>
    <x v="21"/>
    <x v="4"/>
    <x v="1"/>
    <x v="1"/>
    <x v="3"/>
    <n v="0"/>
    <n v="17"/>
    <n v="895.16"/>
    <n v="10219.370000000001"/>
  </r>
  <r>
    <x v="4"/>
    <x v="34"/>
    <x v="7"/>
    <x v="6"/>
    <x v="1"/>
    <x v="1"/>
    <x v="1"/>
    <n v="0"/>
    <n v="1"/>
    <n v="110.42"/>
    <n v="110.42"/>
  </r>
  <r>
    <x v="4"/>
    <x v="37"/>
    <x v="11"/>
    <x v="2"/>
    <x v="1"/>
    <x v="1"/>
    <x v="3"/>
    <n v="0"/>
    <n v="9"/>
    <n v="2428.35"/>
    <n v="2428.35"/>
  </r>
  <r>
    <x v="5"/>
    <x v="6"/>
    <x v="28"/>
    <x v="3"/>
    <x v="1"/>
    <x v="1"/>
    <x v="2"/>
    <n v="0"/>
    <n v="1"/>
    <n v="45"/>
    <n v="45"/>
  </r>
  <r>
    <x v="5"/>
    <x v="13"/>
    <x v="38"/>
    <x v="9"/>
    <x v="1"/>
    <x v="1"/>
    <x v="0"/>
    <n v="24"/>
    <n v="125"/>
    <n v="35767.24"/>
    <n v="66841.89"/>
  </r>
  <r>
    <x v="4"/>
    <x v="47"/>
    <x v="27"/>
    <x v="10"/>
    <x v="1"/>
    <x v="1"/>
    <x v="1"/>
    <n v="0"/>
    <n v="8"/>
    <n v="286.85000000000002"/>
    <n v="286.85000000000002"/>
  </r>
  <r>
    <x v="5"/>
    <x v="43"/>
    <x v="32"/>
    <x v="8"/>
    <x v="1"/>
    <x v="1"/>
    <x v="1"/>
    <n v="0"/>
    <n v="1"/>
    <n v="113.72"/>
    <n v="113.72"/>
  </r>
  <r>
    <x v="3"/>
    <x v="55"/>
    <x v="7"/>
    <x v="6"/>
    <x v="1"/>
    <x v="1"/>
    <x v="0"/>
    <n v="12"/>
    <n v="999"/>
    <n v="213479.19"/>
    <n v="276143.3"/>
  </r>
  <r>
    <x v="3"/>
    <x v="15"/>
    <x v="21"/>
    <x v="4"/>
    <x v="1"/>
    <x v="1"/>
    <x v="2"/>
    <n v="15"/>
    <n v="64"/>
    <n v="5819.17"/>
    <n v="33084.370000000003"/>
  </r>
  <r>
    <x v="5"/>
    <x v="6"/>
    <x v="6"/>
    <x v="5"/>
    <x v="1"/>
    <x v="1"/>
    <x v="1"/>
    <n v="1"/>
    <n v="4"/>
    <n v="1270.5999999999999"/>
    <n v="1270.5999999999999"/>
  </r>
  <r>
    <x v="5"/>
    <x v="6"/>
    <x v="10"/>
    <x v="8"/>
    <x v="1"/>
    <x v="1"/>
    <x v="1"/>
    <n v="62"/>
    <n v="4375"/>
    <n v="926890.54"/>
    <n v="926890.54"/>
  </r>
  <r>
    <x v="4"/>
    <x v="4"/>
    <x v="6"/>
    <x v="5"/>
    <x v="1"/>
    <x v="1"/>
    <x v="1"/>
    <n v="0"/>
    <n v="10"/>
    <n v="12774.14"/>
    <n v="12774.14"/>
  </r>
  <r>
    <x v="3"/>
    <x v="15"/>
    <x v="21"/>
    <x v="4"/>
    <x v="1"/>
    <x v="1"/>
    <x v="3"/>
    <n v="1"/>
    <n v="36"/>
    <n v="1427.49"/>
    <n v="14215.27"/>
  </r>
  <r>
    <x v="3"/>
    <x v="5"/>
    <x v="34"/>
    <x v="0"/>
    <x v="1"/>
    <x v="1"/>
    <x v="1"/>
    <n v="0"/>
    <n v="2"/>
    <n v="7334.3"/>
    <n v="7334.3"/>
  </r>
  <r>
    <x v="1"/>
    <x v="35"/>
    <x v="18"/>
    <x v="11"/>
    <x v="1"/>
    <x v="1"/>
    <x v="1"/>
    <n v="0"/>
    <n v="1"/>
    <n v="22.32"/>
    <n v="22.32"/>
  </r>
  <r>
    <x v="5"/>
    <x v="10"/>
    <x v="29"/>
    <x v="11"/>
    <x v="1"/>
    <x v="1"/>
    <x v="1"/>
    <n v="0"/>
    <n v="2"/>
    <n v="636.78"/>
    <n v="636.78"/>
  </r>
  <r>
    <x v="5"/>
    <x v="20"/>
    <x v="32"/>
    <x v="8"/>
    <x v="1"/>
    <x v="1"/>
    <x v="0"/>
    <n v="0"/>
    <n v="1"/>
    <n v="250.43"/>
    <n v="1232.0999999999999"/>
  </r>
  <r>
    <x v="0"/>
    <x v="0"/>
    <x v="34"/>
    <x v="0"/>
    <x v="1"/>
    <x v="1"/>
    <x v="1"/>
    <n v="43"/>
    <n v="3362"/>
    <n v="747429.01"/>
    <n v="905132.02"/>
  </r>
  <r>
    <x v="5"/>
    <x v="43"/>
    <x v="34"/>
    <x v="0"/>
    <x v="1"/>
    <x v="1"/>
    <x v="2"/>
    <n v="0"/>
    <n v="14"/>
    <n v="304.8"/>
    <n v="1351.95"/>
  </r>
  <r>
    <x v="4"/>
    <x v="11"/>
    <x v="3"/>
    <x v="2"/>
    <x v="1"/>
    <x v="1"/>
    <x v="1"/>
    <n v="0"/>
    <n v="3"/>
    <n v="248.62"/>
    <n v="248.62"/>
  </r>
  <r>
    <x v="1"/>
    <x v="31"/>
    <x v="4"/>
    <x v="3"/>
    <x v="1"/>
    <x v="1"/>
    <x v="0"/>
    <n v="0"/>
    <n v="1"/>
    <n v="15988.89"/>
    <n v="15988.89"/>
  </r>
  <r>
    <x v="4"/>
    <x v="4"/>
    <x v="33"/>
    <x v="11"/>
    <x v="1"/>
    <x v="1"/>
    <x v="0"/>
    <n v="0"/>
    <n v="30"/>
    <n v="3348.19"/>
    <n v="13170.26"/>
  </r>
  <r>
    <x v="4"/>
    <x v="41"/>
    <x v="16"/>
    <x v="10"/>
    <x v="1"/>
    <x v="1"/>
    <x v="0"/>
    <n v="0"/>
    <n v="6"/>
    <n v="1880.57"/>
    <n v="2409.33"/>
  </r>
  <r>
    <x v="1"/>
    <x v="31"/>
    <x v="2"/>
    <x v="1"/>
    <x v="1"/>
    <x v="1"/>
    <x v="0"/>
    <n v="0"/>
    <n v="11"/>
    <n v="4004.57"/>
    <n v="5196.9799999999996"/>
  </r>
  <r>
    <x v="5"/>
    <x v="30"/>
    <x v="28"/>
    <x v="3"/>
    <x v="1"/>
    <x v="1"/>
    <x v="1"/>
    <n v="0"/>
    <n v="1"/>
    <n v="62.14"/>
    <n v="62.14"/>
  </r>
  <r>
    <x v="5"/>
    <x v="32"/>
    <x v="29"/>
    <x v="11"/>
    <x v="1"/>
    <x v="1"/>
    <x v="3"/>
    <n v="0"/>
    <n v="1"/>
    <n v="0"/>
    <n v="4849.8900000000003"/>
  </r>
  <r>
    <x v="1"/>
    <x v="31"/>
    <x v="14"/>
    <x v="7"/>
    <x v="1"/>
    <x v="1"/>
    <x v="0"/>
    <n v="0"/>
    <n v="1"/>
    <n v="84.61"/>
    <n v="111.9"/>
  </r>
  <r>
    <x v="5"/>
    <x v="32"/>
    <x v="17"/>
    <x v="1"/>
    <x v="1"/>
    <x v="1"/>
    <x v="1"/>
    <n v="41"/>
    <n v="4842"/>
    <n v="915187.72"/>
    <n v="915187.72"/>
  </r>
  <r>
    <x v="3"/>
    <x v="3"/>
    <x v="1"/>
    <x v="0"/>
    <x v="1"/>
    <x v="1"/>
    <x v="2"/>
    <n v="1"/>
    <n v="4"/>
    <n v="316.33999999999997"/>
    <n v="1988.46"/>
  </r>
  <r>
    <x v="4"/>
    <x v="41"/>
    <x v="30"/>
    <x v="10"/>
    <x v="1"/>
    <x v="1"/>
    <x v="1"/>
    <n v="4"/>
    <n v="6"/>
    <n v="1735.65"/>
    <n v="12944.45"/>
  </r>
  <r>
    <x v="4"/>
    <x v="33"/>
    <x v="5"/>
    <x v="4"/>
    <x v="1"/>
    <x v="1"/>
    <x v="3"/>
    <n v="0"/>
    <n v="4"/>
    <n v="20.98"/>
    <n v="419.76"/>
  </r>
  <r>
    <x v="5"/>
    <x v="13"/>
    <x v="24"/>
    <x v="2"/>
    <x v="1"/>
    <x v="1"/>
    <x v="1"/>
    <n v="0"/>
    <n v="1"/>
    <n v="15.92"/>
    <n v="15.92"/>
  </r>
  <r>
    <x v="4"/>
    <x v="11"/>
    <x v="4"/>
    <x v="3"/>
    <x v="1"/>
    <x v="1"/>
    <x v="0"/>
    <n v="1"/>
    <n v="12"/>
    <n v="3158.87"/>
    <n v="16526.53"/>
  </r>
  <r>
    <x v="4"/>
    <x v="34"/>
    <x v="29"/>
    <x v="11"/>
    <x v="1"/>
    <x v="1"/>
    <x v="3"/>
    <n v="0"/>
    <n v="55"/>
    <n v="3963.35"/>
    <n v="10703.02"/>
  </r>
  <r>
    <x v="4"/>
    <x v="25"/>
    <x v="8"/>
    <x v="5"/>
    <x v="1"/>
    <x v="1"/>
    <x v="2"/>
    <n v="0"/>
    <n v="14"/>
    <n v="20772.45"/>
    <n v="21074"/>
  </r>
  <r>
    <x v="4"/>
    <x v="17"/>
    <x v="6"/>
    <x v="5"/>
    <x v="1"/>
    <x v="1"/>
    <x v="3"/>
    <n v="4"/>
    <n v="220"/>
    <n v="23925.31"/>
    <n v="47268.84"/>
  </r>
  <r>
    <x v="5"/>
    <x v="13"/>
    <x v="14"/>
    <x v="7"/>
    <x v="1"/>
    <x v="1"/>
    <x v="2"/>
    <n v="0"/>
    <n v="2"/>
    <n v="99.99"/>
    <n v="99.99"/>
  </r>
  <r>
    <x v="5"/>
    <x v="10"/>
    <x v="10"/>
    <x v="8"/>
    <x v="1"/>
    <x v="1"/>
    <x v="3"/>
    <n v="2"/>
    <n v="1"/>
    <n v="1082.46"/>
    <n v="1082.46"/>
  </r>
  <r>
    <x v="3"/>
    <x v="55"/>
    <x v="7"/>
    <x v="6"/>
    <x v="1"/>
    <x v="1"/>
    <x v="3"/>
    <n v="0"/>
    <n v="64"/>
    <n v="4453.0200000000004"/>
    <n v="18039.54"/>
  </r>
  <r>
    <x v="5"/>
    <x v="20"/>
    <x v="9"/>
    <x v="7"/>
    <x v="1"/>
    <x v="1"/>
    <x v="2"/>
    <n v="5"/>
    <n v="40"/>
    <n v="6661.99"/>
    <n v="12284.31"/>
  </r>
  <r>
    <x v="3"/>
    <x v="8"/>
    <x v="5"/>
    <x v="4"/>
    <x v="1"/>
    <x v="1"/>
    <x v="1"/>
    <n v="2"/>
    <n v="155"/>
    <n v="6896.85"/>
    <n v="29022.61"/>
  </r>
  <r>
    <x v="5"/>
    <x v="36"/>
    <x v="37"/>
    <x v="12"/>
    <x v="1"/>
    <x v="1"/>
    <x v="1"/>
    <n v="12"/>
    <n v="18"/>
    <n v="12879.73"/>
    <n v="12879.73"/>
  </r>
  <r>
    <x v="4"/>
    <x v="34"/>
    <x v="11"/>
    <x v="2"/>
    <x v="1"/>
    <x v="1"/>
    <x v="3"/>
    <n v="0"/>
    <n v="2"/>
    <n v="164.43"/>
    <n v="164.43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3"/>
    <x v="55"/>
    <x v="13"/>
    <x v="6"/>
    <x v="1"/>
    <x v="1"/>
    <x v="3"/>
    <n v="0"/>
    <n v="142"/>
    <n v="12484.44"/>
    <n v="53092.41"/>
  </r>
  <r>
    <x v="4"/>
    <x v="47"/>
    <x v="8"/>
    <x v="5"/>
    <x v="1"/>
    <x v="1"/>
    <x v="1"/>
    <n v="7"/>
    <n v="25"/>
    <n v="13261.91"/>
    <n v="13261.91"/>
  </r>
  <r>
    <x v="4"/>
    <x v="25"/>
    <x v="23"/>
    <x v="5"/>
    <x v="1"/>
    <x v="1"/>
    <x v="1"/>
    <n v="0"/>
    <n v="11"/>
    <n v="39253.01"/>
    <n v="39253.01"/>
  </r>
  <r>
    <x v="5"/>
    <x v="13"/>
    <x v="19"/>
    <x v="1"/>
    <x v="1"/>
    <x v="1"/>
    <x v="0"/>
    <n v="2"/>
    <n v="1"/>
    <n v="2334.84"/>
    <n v="2334.84"/>
  </r>
  <r>
    <x v="1"/>
    <x v="29"/>
    <x v="4"/>
    <x v="3"/>
    <x v="1"/>
    <x v="1"/>
    <x v="3"/>
    <n v="0"/>
    <n v="5"/>
    <n v="1627.61"/>
    <n v="8101.95"/>
  </r>
  <r>
    <x v="4"/>
    <x v="4"/>
    <x v="4"/>
    <x v="3"/>
    <x v="1"/>
    <x v="1"/>
    <x v="3"/>
    <n v="0"/>
    <n v="4"/>
    <n v="436.22"/>
    <n v="530.23"/>
  </r>
  <r>
    <x v="5"/>
    <x v="20"/>
    <x v="33"/>
    <x v="11"/>
    <x v="1"/>
    <x v="1"/>
    <x v="1"/>
    <n v="0"/>
    <n v="6"/>
    <n v="1405.5"/>
    <n v="1405.5"/>
  </r>
  <r>
    <x v="5"/>
    <x v="20"/>
    <x v="30"/>
    <x v="10"/>
    <x v="1"/>
    <x v="1"/>
    <x v="2"/>
    <n v="0"/>
    <n v="1"/>
    <n v="21.88"/>
    <n v="21.88"/>
  </r>
  <r>
    <x v="3"/>
    <x v="55"/>
    <x v="5"/>
    <x v="4"/>
    <x v="1"/>
    <x v="1"/>
    <x v="0"/>
    <n v="11"/>
    <n v="836"/>
    <n v="178829.67"/>
    <n v="183397.53"/>
  </r>
  <r>
    <x v="5"/>
    <x v="36"/>
    <x v="0"/>
    <x v="0"/>
    <x v="1"/>
    <x v="1"/>
    <x v="3"/>
    <n v="0"/>
    <n v="1"/>
    <n v="118.3"/>
    <n v="613.4"/>
  </r>
  <r>
    <x v="1"/>
    <x v="35"/>
    <x v="17"/>
    <x v="1"/>
    <x v="1"/>
    <x v="1"/>
    <x v="1"/>
    <n v="0"/>
    <n v="9"/>
    <n v="5287.91"/>
    <n v="5287.91"/>
  </r>
  <r>
    <x v="4"/>
    <x v="45"/>
    <x v="13"/>
    <x v="6"/>
    <x v="1"/>
    <x v="1"/>
    <x v="3"/>
    <n v="0"/>
    <n v="1"/>
    <n v="1.08"/>
    <n v="119.07"/>
  </r>
  <r>
    <x v="1"/>
    <x v="24"/>
    <x v="35"/>
    <x v="3"/>
    <x v="1"/>
    <x v="1"/>
    <x v="3"/>
    <n v="0"/>
    <n v="1"/>
    <n v="82.11"/>
    <n v="107.51"/>
  </r>
  <r>
    <x v="3"/>
    <x v="22"/>
    <x v="34"/>
    <x v="0"/>
    <x v="1"/>
    <x v="1"/>
    <x v="0"/>
    <n v="1"/>
    <n v="20"/>
    <n v="7610.65"/>
    <n v="16629.8"/>
  </r>
  <r>
    <x v="1"/>
    <x v="54"/>
    <x v="17"/>
    <x v="1"/>
    <x v="1"/>
    <x v="1"/>
    <x v="1"/>
    <n v="0"/>
    <n v="10"/>
    <n v="15529.81"/>
    <n v="15529.81"/>
  </r>
  <r>
    <x v="5"/>
    <x v="36"/>
    <x v="35"/>
    <x v="3"/>
    <x v="1"/>
    <x v="1"/>
    <x v="3"/>
    <n v="0"/>
    <n v="3"/>
    <n v="64.83"/>
    <n v="318.89999999999998"/>
  </r>
  <r>
    <x v="1"/>
    <x v="38"/>
    <x v="20"/>
    <x v="9"/>
    <x v="1"/>
    <x v="1"/>
    <x v="1"/>
    <n v="0"/>
    <n v="4"/>
    <n v="4567.78"/>
    <n v="4567.78"/>
  </r>
  <r>
    <x v="7"/>
    <x v="61"/>
    <x v="18"/>
    <x v="11"/>
    <x v="1"/>
    <x v="1"/>
    <x v="1"/>
    <n v="0"/>
    <n v="1"/>
    <n v="99.2"/>
    <n v="99.2"/>
  </r>
  <r>
    <x v="4"/>
    <x v="34"/>
    <x v="4"/>
    <x v="3"/>
    <x v="1"/>
    <x v="1"/>
    <x v="1"/>
    <n v="0"/>
    <n v="7"/>
    <n v="9004.44"/>
    <n v="9004.44"/>
  </r>
  <r>
    <x v="3"/>
    <x v="8"/>
    <x v="30"/>
    <x v="10"/>
    <x v="1"/>
    <x v="1"/>
    <x v="0"/>
    <n v="0"/>
    <n v="34"/>
    <n v="3112.31"/>
    <n v="16416.79"/>
  </r>
  <r>
    <x v="3"/>
    <x v="8"/>
    <x v="16"/>
    <x v="10"/>
    <x v="1"/>
    <x v="1"/>
    <x v="0"/>
    <n v="2"/>
    <n v="31"/>
    <n v="5679.99"/>
    <n v="21284.13"/>
  </r>
  <r>
    <x v="1"/>
    <x v="27"/>
    <x v="17"/>
    <x v="1"/>
    <x v="1"/>
    <x v="1"/>
    <x v="0"/>
    <n v="0"/>
    <n v="4"/>
    <n v="1756.78"/>
    <n v="5640.75"/>
  </r>
  <r>
    <x v="1"/>
    <x v="51"/>
    <x v="9"/>
    <x v="7"/>
    <x v="1"/>
    <x v="1"/>
    <x v="2"/>
    <n v="1"/>
    <n v="1"/>
    <n v="3869.6"/>
    <n v="3869.6"/>
  </r>
  <r>
    <x v="5"/>
    <x v="30"/>
    <x v="9"/>
    <x v="7"/>
    <x v="1"/>
    <x v="1"/>
    <x v="1"/>
    <n v="11"/>
    <n v="1261"/>
    <n v="334354.28000000003"/>
    <n v="334354.28000000003"/>
  </r>
  <r>
    <x v="3"/>
    <x v="3"/>
    <x v="15"/>
    <x v="4"/>
    <x v="1"/>
    <x v="1"/>
    <x v="1"/>
    <n v="2"/>
    <n v="20"/>
    <n v="5381.18"/>
    <n v="25422.82"/>
  </r>
  <r>
    <x v="4"/>
    <x v="34"/>
    <x v="29"/>
    <x v="11"/>
    <x v="1"/>
    <x v="1"/>
    <x v="2"/>
    <n v="2"/>
    <n v="40"/>
    <n v="17725.810000000001"/>
    <n v="35001.53"/>
  </r>
  <r>
    <x v="4"/>
    <x v="37"/>
    <x v="7"/>
    <x v="6"/>
    <x v="1"/>
    <x v="1"/>
    <x v="1"/>
    <n v="0"/>
    <n v="1"/>
    <n v="31.28"/>
    <n v="48.32"/>
  </r>
  <r>
    <x v="4"/>
    <x v="47"/>
    <x v="30"/>
    <x v="10"/>
    <x v="1"/>
    <x v="1"/>
    <x v="2"/>
    <n v="0"/>
    <n v="1"/>
    <n v="8.83"/>
    <n v="57.56"/>
  </r>
  <r>
    <x v="5"/>
    <x v="13"/>
    <x v="4"/>
    <x v="3"/>
    <x v="1"/>
    <x v="1"/>
    <x v="3"/>
    <n v="0"/>
    <n v="1"/>
    <n v="168.97"/>
    <n v="831.37"/>
  </r>
  <r>
    <x v="1"/>
    <x v="27"/>
    <x v="15"/>
    <x v="4"/>
    <x v="1"/>
    <x v="1"/>
    <x v="1"/>
    <n v="0"/>
    <n v="1"/>
    <n v="113.72"/>
    <n v="113.72"/>
  </r>
  <r>
    <x v="5"/>
    <x v="49"/>
    <x v="36"/>
    <x v="8"/>
    <x v="1"/>
    <x v="1"/>
    <x v="2"/>
    <n v="5"/>
    <n v="6"/>
    <n v="575.02"/>
    <n v="5113.8999999999996"/>
  </r>
  <r>
    <x v="1"/>
    <x v="1"/>
    <x v="5"/>
    <x v="4"/>
    <x v="1"/>
    <x v="1"/>
    <x v="2"/>
    <n v="1"/>
    <n v="2"/>
    <n v="930.45"/>
    <n v="930.45"/>
  </r>
  <r>
    <x v="4"/>
    <x v="47"/>
    <x v="29"/>
    <x v="11"/>
    <x v="1"/>
    <x v="1"/>
    <x v="3"/>
    <n v="0"/>
    <n v="5"/>
    <n v="114.2"/>
    <n v="114.2"/>
  </r>
  <r>
    <x v="5"/>
    <x v="36"/>
    <x v="19"/>
    <x v="1"/>
    <x v="1"/>
    <x v="1"/>
    <x v="0"/>
    <n v="1"/>
    <n v="1"/>
    <n v="859.18"/>
    <n v="4227.17"/>
  </r>
  <r>
    <x v="2"/>
    <x v="46"/>
    <x v="36"/>
    <x v="8"/>
    <x v="1"/>
    <x v="1"/>
    <x v="1"/>
    <n v="0"/>
    <n v="1"/>
    <n v="111.62"/>
    <n v="111.62"/>
  </r>
  <r>
    <x v="2"/>
    <x v="56"/>
    <x v="22"/>
    <x v="12"/>
    <x v="1"/>
    <x v="1"/>
    <x v="3"/>
    <n v="0"/>
    <n v="1"/>
    <n v="0"/>
    <n v="119"/>
  </r>
  <r>
    <x v="4"/>
    <x v="17"/>
    <x v="26"/>
    <x v="6"/>
    <x v="1"/>
    <x v="1"/>
    <x v="3"/>
    <n v="0"/>
    <n v="1"/>
    <n v="9.66"/>
    <n v="48.32"/>
  </r>
  <r>
    <x v="4"/>
    <x v="17"/>
    <x v="24"/>
    <x v="2"/>
    <x v="1"/>
    <x v="1"/>
    <x v="3"/>
    <n v="0"/>
    <n v="20"/>
    <n v="18327.73"/>
    <n v="65570.17"/>
  </r>
  <r>
    <x v="1"/>
    <x v="42"/>
    <x v="38"/>
    <x v="9"/>
    <x v="1"/>
    <x v="1"/>
    <x v="0"/>
    <n v="0"/>
    <n v="8"/>
    <n v="1312.06"/>
    <n v="6594.01"/>
  </r>
  <r>
    <x v="5"/>
    <x v="43"/>
    <x v="10"/>
    <x v="8"/>
    <x v="1"/>
    <x v="1"/>
    <x v="1"/>
    <n v="2"/>
    <n v="5"/>
    <n v="425.57"/>
    <n v="425.57"/>
  </r>
  <r>
    <x v="4"/>
    <x v="4"/>
    <x v="3"/>
    <x v="2"/>
    <x v="1"/>
    <x v="1"/>
    <x v="1"/>
    <n v="0"/>
    <n v="3"/>
    <n v="400.82"/>
    <n v="400.82"/>
  </r>
  <r>
    <x v="1"/>
    <x v="1"/>
    <x v="37"/>
    <x v="12"/>
    <x v="1"/>
    <x v="1"/>
    <x v="1"/>
    <n v="0"/>
    <n v="5"/>
    <n v="82.7"/>
    <n v="82.7"/>
  </r>
  <r>
    <x v="4"/>
    <x v="45"/>
    <x v="30"/>
    <x v="10"/>
    <x v="1"/>
    <x v="1"/>
    <x v="2"/>
    <n v="0"/>
    <n v="1"/>
    <n v="199.7"/>
    <n v="829.94"/>
  </r>
  <r>
    <x v="4"/>
    <x v="39"/>
    <x v="6"/>
    <x v="5"/>
    <x v="1"/>
    <x v="1"/>
    <x v="3"/>
    <n v="0"/>
    <n v="11"/>
    <n v="795.45"/>
    <n v="1145.5999999999999"/>
  </r>
  <r>
    <x v="1"/>
    <x v="1"/>
    <x v="2"/>
    <x v="1"/>
    <x v="1"/>
    <x v="1"/>
    <x v="0"/>
    <n v="0"/>
    <n v="2"/>
    <n v="451.61"/>
    <n v="1565.39"/>
  </r>
  <r>
    <x v="3"/>
    <x v="8"/>
    <x v="0"/>
    <x v="0"/>
    <x v="1"/>
    <x v="1"/>
    <x v="2"/>
    <n v="0"/>
    <n v="2"/>
    <n v="576.98"/>
    <n v="915.19"/>
  </r>
  <r>
    <x v="3"/>
    <x v="50"/>
    <x v="27"/>
    <x v="10"/>
    <x v="1"/>
    <x v="1"/>
    <x v="0"/>
    <n v="17"/>
    <n v="1127"/>
    <n v="269976.48"/>
    <n v="360711.54"/>
  </r>
  <r>
    <x v="4"/>
    <x v="17"/>
    <x v="27"/>
    <x v="10"/>
    <x v="1"/>
    <x v="1"/>
    <x v="3"/>
    <n v="0"/>
    <n v="2"/>
    <n v="28"/>
    <n v="163.28"/>
  </r>
  <r>
    <x v="1"/>
    <x v="31"/>
    <x v="6"/>
    <x v="5"/>
    <x v="1"/>
    <x v="1"/>
    <x v="1"/>
    <n v="0"/>
    <n v="1"/>
    <n v="113.72"/>
    <n v="113.72"/>
  </r>
  <r>
    <x v="5"/>
    <x v="32"/>
    <x v="31"/>
    <x v="7"/>
    <x v="1"/>
    <x v="1"/>
    <x v="3"/>
    <n v="0"/>
    <n v="2"/>
    <n v="722.5"/>
    <n v="811.66"/>
  </r>
  <r>
    <x v="4"/>
    <x v="17"/>
    <x v="1"/>
    <x v="0"/>
    <x v="1"/>
    <x v="1"/>
    <x v="1"/>
    <n v="0"/>
    <n v="1"/>
    <n v="114.96"/>
    <n v="114.96"/>
  </r>
  <r>
    <x v="5"/>
    <x v="23"/>
    <x v="22"/>
    <x v="12"/>
    <x v="1"/>
    <x v="1"/>
    <x v="2"/>
    <n v="0"/>
    <n v="1"/>
    <n v="188.07"/>
    <n v="188.07"/>
  </r>
  <r>
    <x v="2"/>
    <x v="12"/>
    <x v="2"/>
    <x v="1"/>
    <x v="1"/>
    <x v="1"/>
    <x v="1"/>
    <n v="0"/>
    <n v="2"/>
    <n v="961.4"/>
    <n v="961.4"/>
  </r>
  <r>
    <x v="1"/>
    <x v="58"/>
    <x v="12"/>
    <x v="9"/>
    <x v="1"/>
    <x v="1"/>
    <x v="1"/>
    <n v="0"/>
    <n v="1"/>
    <n v="111.62"/>
    <n v="111.62"/>
  </r>
  <r>
    <x v="5"/>
    <x v="23"/>
    <x v="28"/>
    <x v="3"/>
    <x v="1"/>
    <x v="1"/>
    <x v="2"/>
    <n v="0"/>
    <n v="1"/>
    <n v="0"/>
    <n v="404.25"/>
  </r>
  <r>
    <x v="3"/>
    <x v="26"/>
    <x v="26"/>
    <x v="6"/>
    <x v="1"/>
    <x v="1"/>
    <x v="2"/>
    <n v="138"/>
    <n v="267"/>
    <n v="37748.43"/>
    <n v="84624.78"/>
  </r>
  <r>
    <x v="3"/>
    <x v="7"/>
    <x v="15"/>
    <x v="4"/>
    <x v="1"/>
    <x v="1"/>
    <x v="0"/>
    <n v="3"/>
    <n v="113"/>
    <n v="17500.46"/>
    <n v="82845.41"/>
  </r>
  <r>
    <x v="3"/>
    <x v="5"/>
    <x v="16"/>
    <x v="10"/>
    <x v="1"/>
    <x v="1"/>
    <x v="2"/>
    <n v="7"/>
    <n v="422"/>
    <n v="63500.06"/>
    <n v="67757.55"/>
  </r>
  <r>
    <x v="4"/>
    <x v="45"/>
    <x v="23"/>
    <x v="5"/>
    <x v="1"/>
    <x v="1"/>
    <x v="1"/>
    <n v="3"/>
    <n v="292"/>
    <n v="13515.46"/>
    <n v="13515.46"/>
  </r>
  <r>
    <x v="5"/>
    <x v="14"/>
    <x v="14"/>
    <x v="7"/>
    <x v="1"/>
    <x v="1"/>
    <x v="2"/>
    <n v="14"/>
    <n v="85"/>
    <n v="27158.74"/>
    <n v="76135.58"/>
  </r>
  <r>
    <x v="5"/>
    <x v="36"/>
    <x v="12"/>
    <x v="9"/>
    <x v="1"/>
    <x v="1"/>
    <x v="2"/>
    <n v="2"/>
    <n v="74"/>
    <n v="8654"/>
    <n v="10781.45"/>
  </r>
  <r>
    <x v="4"/>
    <x v="47"/>
    <x v="35"/>
    <x v="3"/>
    <x v="1"/>
    <x v="1"/>
    <x v="2"/>
    <n v="3"/>
    <n v="28"/>
    <n v="2952.8"/>
    <n v="12234.21"/>
  </r>
  <r>
    <x v="1"/>
    <x v="29"/>
    <x v="32"/>
    <x v="8"/>
    <x v="1"/>
    <x v="1"/>
    <x v="1"/>
    <n v="2"/>
    <n v="1"/>
    <n v="68.52"/>
    <n v="68.52"/>
  </r>
  <r>
    <x v="4"/>
    <x v="33"/>
    <x v="21"/>
    <x v="4"/>
    <x v="1"/>
    <x v="1"/>
    <x v="1"/>
    <n v="5"/>
    <n v="11"/>
    <n v="2933.7"/>
    <n v="11084.65"/>
  </r>
  <r>
    <x v="4"/>
    <x v="45"/>
    <x v="8"/>
    <x v="5"/>
    <x v="1"/>
    <x v="1"/>
    <x v="3"/>
    <n v="0"/>
    <n v="117"/>
    <n v="9849.9"/>
    <n v="75954.259999999995"/>
  </r>
  <r>
    <x v="4"/>
    <x v="37"/>
    <x v="23"/>
    <x v="5"/>
    <x v="1"/>
    <x v="1"/>
    <x v="1"/>
    <n v="1"/>
    <n v="130"/>
    <n v="4172.34"/>
    <n v="4172.34"/>
  </r>
  <r>
    <x v="4"/>
    <x v="47"/>
    <x v="23"/>
    <x v="5"/>
    <x v="1"/>
    <x v="1"/>
    <x v="1"/>
    <n v="0"/>
    <n v="6"/>
    <n v="1818.45"/>
    <n v="1818.45"/>
  </r>
  <r>
    <x v="4"/>
    <x v="33"/>
    <x v="30"/>
    <x v="10"/>
    <x v="1"/>
    <x v="1"/>
    <x v="0"/>
    <n v="0"/>
    <n v="8"/>
    <n v="4114.1099999999997"/>
    <n v="7995.89"/>
  </r>
  <r>
    <x v="2"/>
    <x v="2"/>
    <x v="25"/>
    <x v="12"/>
    <x v="1"/>
    <x v="1"/>
    <x v="1"/>
    <n v="0"/>
    <n v="2"/>
    <n v="27.66"/>
    <n v="27.66"/>
  </r>
  <r>
    <x v="4"/>
    <x v="11"/>
    <x v="16"/>
    <x v="10"/>
    <x v="1"/>
    <x v="1"/>
    <x v="2"/>
    <n v="0"/>
    <n v="1"/>
    <n v="38.56"/>
    <n v="38.56"/>
  </r>
  <r>
    <x v="5"/>
    <x v="6"/>
    <x v="15"/>
    <x v="4"/>
    <x v="1"/>
    <x v="1"/>
    <x v="1"/>
    <n v="0"/>
    <n v="1"/>
    <n v="115.18"/>
    <n v="115.18"/>
  </r>
  <r>
    <x v="3"/>
    <x v="16"/>
    <x v="0"/>
    <x v="0"/>
    <x v="1"/>
    <x v="1"/>
    <x v="1"/>
    <n v="1"/>
    <n v="13"/>
    <n v="4450.8599999999997"/>
    <n v="21252.85"/>
  </r>
  <r>
    <x v="3"/>
    <x v="8"/>
    <x v="26"/>
    <x v="6"/>
    <x v="1"/>
    <x v="1"/>
    <x v="2"/>
    <n v="0"/>
    <n v="1"/>
    <n v="975.94"/>
    <n v="975.94"/>
  </r>
  <r>
    <x v="5"/>
    <x v="36"/>
    <x v="2"/>
    <x v="1"/>
    <x v="1"/>
    <x v="1"/>
    <x v="3"/>
    <n v="1"/>
    <n v="77"/>
    <n v="24893.94"/>
    <n v="95290.17"/>
  </r>
  <r>
    <x v="3"/>
    <x v="55"/>
    <x v="7"/>
    <x v="6"/>
    <x v="1"/>
    <x v="1"/>
    <x v="1"/>
    <n v="92"/>
    <n v="5070"/>
    <n v="1091109.73"/>
    <n v="1753953.91"/>
  </r>
  <r>
    <x v="5"/>
    <x v="10"/>
    <x v="22"/>
    <x v="12"/>
    <x v="1"/>
    <x v="1"/>
    <x v="1"/>
    <n v="65"/>
    <n v="336"/>
    <n v="50413.64"/>
    <n v="50413.64"/>
  </r>
  <r>
    <x v="3"/>
    <x v="15"/>
    <x v="34"/>
    <x v="0"/>
    <x v="1"/>
    <x v="1"/>
    <x v="1"/>
    <n v="0"/>
    <n v="7"/>
    <n v="18375.16"/>
    <n v="18375.16"/>
  </r>
  <r>
    <x v="3"/>
    <x v="5"/>
    <x v="34"/>
    <x v="0"/>
    <x v="1"/>
    <x v="1"/>
    <x v="0"/>
    <n v="0"/>
    <n v="1"/>
    <n v="114.96"/>
    <n v="114.96"/>
  </r>
  <r>
    <x v="1"/>
    <x v="24"/>
    <x v="2"/>
    <x v="1"/>
    <x v="1"/>
    <x v="1"/>
    <x v="3"/>
    <n v="0"/>
    <n v="2"/>
    <n v="24.91"/>
    <n v="162.82"/>
  </r>
  <r>
    <x v="4"/>
    <x v="39"/>
    <x v="3"/>
    <x v="2"/>
    <x v="1"/>
    <x v="1"/>
    <x v="2"/>
    <n v="0"/>
    <n v="1"/>
    <n v="0"/>
    <n v="88.34"/>
  </r>
  <r>
    <x v="5"/>
    <x v="36"/>
    <x v="36"/>
    <x v="8"/>
    <x v="1"/>
    <x v="1"/>
    <x v="1"/>
    <n v="0"/>
    <n v="1"/>
    <n v="11.61"/>
    <n v="11.61"/>
  </r>
  <r>
    <x v="5"/>
    <x v="49"/>
    <x v="35"/>
    <x v="3"/>
    <x v="1"/>
    <x v="1"/>
    <x v="2"/>
    <n v="0"/>
    <n v="1"/>
    <n v="9.7899999999999991"/>
    <n v="9.7899999999999991"/>
  </r>
  <r>
    <x v="3"/>
    <x v="40"/>
    <x v="1"/>
    <x v="0"/>
    <x v="1"/>
    <x v="1"/>
    <x v="3"/>
    <n v="16"/>
    <n v="111"/>
    <n v="10882.2"/>
    <n v="41643.81"/>
  </r>
  <r>
    <x v="4"/>
    <x v="41"/>
    <x v="16"/>
    <x v="10"/>
    <x v="1"/>
    <x v="1"/>
    <x v="1"/>
    <n v="0"/>
    <n v="13"/>
    <n v="3284.92"/>
    <n v="5235.34"/>
  </r>
  <r>
    <x v="3"/>
    <x v="15"/>
    <x v="1"/>
    <x v="0"/>
    <x v="1"/>
    <x v="1"/>
    <x v="0"/>
    <n v="0"/>
    <n v="1"/>
    <n v="114.96"/>
    <n v="114.96"/>
  </r>
  <r>
    <x v="4"/>
    <x v="39"/>
    <x v="16"/>
    <x v="10"/>
    <x v="1"/>
    <x v="1"/>
    <x v="2"/>
    <n v="0"/>
    <n v="6"/>
    <n v="133.46"/>
    <n v="1072.53"/>
  </r>
  <r>
    <x v="5"/>
    <x v="20"/>
    <x v="8"/>
    <x v="5"/>
    <x v="1"/>
    <x v="1"/>
    <x v="2"/>
    <n v="0"/>
    <n v="3"/>
    <n v="0"/>
    <n v="794.79"/>
  </r>
  <r>
    <x v="3"/>
    <x v="15"/>
    <x v="26"/>
    <x v="6"/>
    <x v="1"/>
    <x v="1"/>
    <x v="0"/>
    <n v="0"/>
    <n v="2"/>
    <n v="1192.25"/>
    <n v="2339.15"/>
  </r>
  <r>
    <x v="1"/>
    <x v="38"/>
    <x v="20"/>
    <x v="9"/>
    <x v="1"/>
    <x v="1"/>
    <x v="3"/>
    <n v="0"/>
    <n v="1"/>
    <n v="22.32"/>
    <n v="109.83"/>
  </r>
  <r>
    <x v="5"/>
    <x v="23"/>
    <x v="0"/>
    <x v="0"/>
    <x v="1"/>
    <x v="1"/>
    <x v="1"/>
    <n v="0"/>
    <n v="1"/>
    <n v="7.64"/>
    <n v="126.75"/>
  </r>
  <r>
    <x v="1"/>
    <x v="1"/>
    <x v="14"/>
    <x v="7"/>
    <x v="1"/>
    <x v="1"/>
    <x v="2"/>
    <n v="0"/>
    <n v="1"/>
    <n v="385.28"/>
    <n v="385.28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5"/>
    <x v="44"/>
    <x v="25"/>
    <x v="12"/>
    <x v="1"/>
    <x v="1"/>
    <x v="2"/>
    <n v="30"/>
    <n v="370"/>
    <n v="58744.32"/>
    <n v="62931.9"/>
  </r>
  <r>
    <x v="5"/>
    <x v="36"/>
    <x v="9"/>
    <x v="7"/>
    <x v="1"/>
    <x v="1"/>
    <x v="1"/>
    <n v="0"/>
    <n v="8"/>
    <n v="916.92"/>
    <n v="916.92"/>
  </r>
  <r>
    <x v="3"/>
    <x v="9"/>
    <x v="13"/>
    <x v="6"/>
    <x v="1"/>
    <x v="1"/>
    <x v="0"/>
    <n v="0"/>
    <n v="10"/>
    <n v="4662.93"/>
    <n v="13689.54"/>
  </r>
  <r>
    <x v="4"/>
    <x v="37"/>
    <x v="15"/>
    <x v="4"/>
    <x v="1"/>
    <x v="1"/>
    <x v="1"/>
    <n v="0"/>
    <n v="2"/>
    <n v="360.94"/>
    <n v="360.94"/>
  </r>
  <r>
    <x v="4"/>
    <x v="11"/>
    <x v="30"/>
    <x v="10"/>
    <x v="1"/>
    <x v="1"/>
    <x v="0"/>
    <n v="0"/>
    <n v="1"/>
    <n v="2.0099999999999998"/>
    <n v="37.35"/>
  </r>
  <r>
    <x v="5"/>
    <x v="49"/>
    <x v="8"/>
    <x v="5"/>
    <x v="1"/>
    <x v="1"/>
    <x v="2"/>
    <n v="0"/>
    <n v="3"/>
    <n v="0"/>
    <n v="274.58999999999997"/>
  </r>
  <r>
    <x v="7"/>
    <x v="62"/>
    <x v="10"/>
    <x v="8"/>
    <x v="1"/>
    <x v="1"/>
    <x v="1"/>
    <n v="0"/>
    <n v="1"/>
    <n v="104.22"/>
    <n v="104.22"/>
  </r>
  <r>
    <x v="3"/>
    <x v="3"/>
    <x v="13"/>
    <x v="6"/>
    <x v="1"/>
    <x v="1"/>
    <x v="0"/>
    <n v="0"/>
    <n v="2"/>
    <n v="210.23"/>
    <n v="210.23"/>
  </r>
  <r>
    <x v="3"/>
    <x v="40"/>
    <x v="13"/>
    <x v="6"/>
    <x v="1"/>
    <x v="1"/>
    <x v="2"/>
    <n v="3"/>
    <n v="476"/>
    <n v="58572.82"/>
    <n v="58572.82"/>
  </r>
  <r>
    <x v="1"/>
    <x v="27"/>
    <x v="2"/>
    <x v="1"/>
    <x v="1"/>
    <x v="1"/>
    <x v="1"/>
    <n v="18"/>
    <n v="68"/>
    <n v="35034.53"/>
    <n v="35034.53"/>
  </r>
  <r>
    <x v="5"/>
    <x v="44"/>
    <x v="35"/>
    <x v="3"/>
    <x v="1"/>
    <x v="1"/>
    <x v="1"/>
    <n v="0"/>
    <n v="1"/>
    <n v="134.99"/>
    <n v="134.99"/>
  </r>
  <r>
    <x v="1"/>
    <x v="1"/>
    <x v="34"/>
    <x v="0"/>
    <x v="1"/>
    <x v="1"/>
    <x v="2"/>
    <n v="2"/>
    <n v="21"/>
    <n v="2553.21"/>
    <n v="3665.26"/>
  </r>
  <r>
    <x v="5"/>
    <x v="14"/>
    <x v="9"/>
    <x v="7"/>
    <x v="1"/>
    <x v="1"/>
    <x v="3"/>
    <n v="0"/>
    <n v="3"/>
    <n v="320.17"/>
    <n v="886.19"/>
  </r>
  <r>
    <x v="1"/>
    <x v="35"/>
    <x v="19"/>
    <x v="1"/>
    <x v="1"/>
    <x v="1"/>
    <x v="0"/>
    <n v="1"/>
    <n v="2"/>
    <n v="788.73"/>
    <n v="3880.58"/>
  </r>
  <r>
    <x v="5"/>
    <x v="13"/>
    <x v="38"/>
    <x v="9"/>
    <x v="1"/>
    <x v="1"/>
    <x v="1"/>
    <n v="29"/>
    <n v="432"/>
    <n v="117176.03"/>
    <n v="117176.03"/>
  </r>
  <r>
    <x v="4"/>
    <x v="47"/>
    <x v="18"/>
    <x v="11"/>
    <x v="1"/>
    <x v="1"/>
    <x v="0"/>
    <n v="1"/>
    <n v="223"/>
    <n v="61712.19"/>
    <n v="71895.14"/>
  </r>
  <r>
    <x v="5"/>
    <x v="23"/>
    <x v="28"/>
    <x v="3"/>
    <x v="1"/>
    <x v="1"/>
    <x v="1"/>
    <n v="0"/>
    <n v="4"/>
    <n v="475.89"/>
    <n v="475.89"/>
  </r>
  <r>
    <x v="3"/>
    <x v="55"/>
    <x v="0"/>
    <x v="0"/>
    <x v="1"/>
    <x v="1"/>
    <x v="3"/>
    <n v="0"/>
    <n v="3"/>
    <n v="183.43"/>
    <n v="315.36"/>
  </r>
  <r>
    <x v="5"/>
    <x v="44"/>
    <x v="29"/>
    <x v="11"/>
    <x v="1"/>
    <x v="1"/>
    <x v="3"/>
    <n v="0"/>
    <n v="2"/>
    <n v="130"/>
    <n v="639.61"/>
  </r>
  <r>
    <x v="4"/>
    <x v="41"/>
    <x v="23"/>
    <x v="5"/>
    <x v="1"/>
    <x v="1"/>
    <x v="2"/>
    <n v="49"/>
    <n v="973"/>
    <n v="152302.35"/>
    <n v="219212.59"/>
  </r>
  <r>
    <x v="4"/>
    <x v="41"/>
    <x v="27"/>
    <x v="10"/>
    <x v="1"/>
    <x v="1"/>
    <x v="2"/>
    <n v="9"/>
    <n v="11"/>
    <n v="604.79999999999995"/>
    <n v="3269.79"/>
  </r>
  <r>
    <x v="1"/>
    <x v="51"/>
    <x v="25"/>
    <x v="12"/>
    <x v="1"/>
    <x v="1"/>
    <x v="1"/>
    <n v="0"/>
    <n v="1"/>
    <n v="21.21"/>
    <n v="21.21"/>
  </r>
  <r>
    <x v="5"/>
    <x v="30"/>
    <x v="33"/>
    <x v="11"/>
    <x v="1"/>
    <x v="1"/>
    <x v="2"/>
    <n v="0"/>
    <n v="5"/>
    <n v="114.2"/>
    <n v="114.2"/>
  </r>
  <r>
    <x v="4"/>
    <x v="41"/>
    <x v="30"/>
    <x v="10"/>
    <x v="1"/>
    <x v="1"/>
    <x v="2"/>
    <n v="0"/>
    <n v="2"/>
    <n v="1660.04"/>
    <n v="10268.08"/>
  </r>
  <r>
    <x v="5"/>
    <x v="36"/>
    <x v="4"/>
    <x v="3"/>
    <x v="1"/>
    <x v="1"/>
    <x v="3"/>
    <n v="0"/>
    <n v="1"/>
    <n v="22.74"/>
    <n v="111.9"/>
  </r>
  <r>
    <x v="3"/>
    <x v="9"/>
    <x v="15"/>
    <x v="4"/>
    <x v="1"/>
    <x v="1"/>
    <x v="2"/>
    <n v="17"/>
    <n v="1421"/>
    <n v="244104.22"/>
    <n v="268768.06"/>
  </r>
  <r>
    <x v="5"/>
    <x v="23"/>
    <x v="17"/>
    <x v="1"/>
    <x v="1"/>
    <x v="1"/>
    <x v="0"/>
    <n v="1"/>
    <n v="182"/>
    <n v="35111.29"/>
    <n v="91260.01"/>
  </r>
  <r>
    <x v="4"/>
    <x v="41"/>
    <x v="11"/>
    <x v="2"/>
    <x v="1"/>
    <x v="1"/>
    <x v="1"/>
    <n v="6"/>
    <n v="79"/>
    <n v="20356.38"/>
    <n v="20356.38"/>
  </r>
  <r>
    <x v="5"/>
    <x v="43"/>
    <x v="37"/>
    <x v="12"/>
    <x v="1"/>
    <x v="1"/>
    <x v="2"/>
    <n v="1"/>
    <n v="61"/>
    <n v="14798.91"/>
    <n v="45258.6"/>
  </r>
  <r>
    <x v="1"/>
    <x v="27"/>
    <x v="24"/>
    <x v="2"/>
    <x v="1"/>
    <x v="1"/>
    <x v="1"/>
    <n v="0"/>
    <n v="2"/>
    <n v="227.44"/>
    <n v="227.44"/>
  </r>
  <r>
    <x v="1"/>
    <x v="54"/>
    <x v="2"/>
    <x v="1"/>
    <x v="1"/>
    <x v="1"/>
    <x v="0"/>
    <n v="0"/>
    <n v="1"/>
    <n v="111.62"/>
    <n v="111.62"/>
  </r>
  <r>
    <x v="2"/>
    <x v="2"/>
    <x v="26"/>
    <x v="6"/>
    <x v="1"/>
    <x v="1"/>
    <x v="2"/>
    <n v="0"/>
    <n v="1"/>
    <n v="389.5"/>
    <n v="389.5"/>
  </r>
  <r>
    <x v="2"/>
    <x v="19"/>
    <x v="5"/>
    <x v="4"/>
    <x v="1"/>
    <x v="1"/>
    <x v="2"/>
    <n v="4"/>
    <n v="17"/>
    <n v="7005.75"/>
    <n v="7890.84"/>
  </r>
  <r>
    <x v="3"/>
    <x v="7"/>
    <x v="21"/>
    <x v="4"/>
    <x v="1"/>
    <x v="1"/>
    <x v="2"/>
    <n v="21"/>
    <n v="947"/>
    <n v="131436.48000000001"/>
    <n v="211694.37"/>
  </r>
  <r>
    <x v="4"/>
    <x v="33"/>
    <x v="16"/>
    <x v="10"/>
    <x v="1"/>
    <x v="1"/>
    <x v="0"/>
    <n v="1"/>
    <n v="6"/>
    <n v="3294.28"/>
    <n v="27262.55"/>
  </r>
  <r>
    <x v="5"/>
    <x v="30"/>
    <x v="28"/>
    <x v="3"/>
    <x v="1"/>
    <x v="1"/>
    <x v="0"/>
    <n v="0"/>
    <n v="1"/>
    <n v="35.590000000000003"/>
    <n v="35.590000000000003"/>
  </r>
  <r>
    <x v="5"/>
    <x v="23"/>
    <x v="11"/>
    <x v="2"/>
    <x v="1"/>
    <x v="1"/>
    <x v="1"/>
    <n v="0"/>
    <n v="3"/>
    <n v="188.08"/>
    <n v="188.08"/>
  </r>
  <r>
    <x v="1"/>
    <x v="35"/>
    <x v="38"/>
    <x v="9"/>
    <x v="1"/>
    <x v="1"/>
    <x v="1"/>
    <n v="0"/>
    <n v="1"/>
    <n v="1109.22"/>
    <n v="1109.22"/>
  </r>
  <r>
    <x v="4"/>
    <x v="45"/>
    <x v="11"/>
    <x v="2"/>
    <x v="1"/>
    <x v="1"/>
    <x v="3"/>
    <n v="0"/>
    <n v="4"/>
    <n v="340.76"/>
    <n v="630.62"/>
  </r>
  <r>
    <x v="1"/>
    <x v="42"/>
    <x v="17"/>
    <x v="1"/>
    <x v="1"/>
    <x v="1"/>
    <x v="1"/>
    <n v="9"/>
    <n v="23"/>
    <n v="17208.900000000001"/>
    <n v="17208.900000000001"/>
  </r>
  <r>
    <x v="5"/>
    <x v="30"/>
    <x v="18"/>
    <x v="11"/>
    <x v="1"/>
    <x v="1"/>
    <x v="2"/>
    <n v="2"/>
    <n v="7"/>
    <n v="5505.83"/>
    <n v="5505.83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3"/>
    <x v="3"/>
    <x v="5"/>
    <x v="4"/>
    <x v="1"/>
    <x v="1"/>
    <x v="0"/>
    <n v="2"/>
    <n v="10"/>
    <n v="112.42"/>
    <n v="4945.58"/>
  </r>
  <r>
    <x v="3"/>
    <x v="16"/>
    <x v="26"/>
    <x v="6"/>
    <x v="1"/>
    <x v="1"/>
    <x v="0"/>
    <n v="1"/>
    <n v="15"/>
    <n v="1878.94"/>
    <n v="3527.46"/>
  </r>
  <r>
    <x v="3"/>
    <x v="7"/>
    <x v="7"/>
    <x v="6"/>
    <x v="1"/>
    <x v="1"/>
    <x v="0"/>
    <n v="0"/>
    <n v="6"/>
    <n v="729.74"/>
    <n v="1086.26"/>
  </r>
  <r>
    <x v="4"/>
    <x v="45"/>
    <x v="7"/>
    <x v="6"/>
    <x v="1"/>
    <x v="1"/>
    <x v="1"/>
    <n v="0"/>
    <n v="6"/>
    <n v="5728.75"/>
    <n v="5878.81"/>
  </r>
  <r>
    <x v="5"/>
    <x v="14"/>
    <x v="10"/>
    <x v="8"/>
    <x v="1"/>
    <x v="1"/>
    <x v="3"/>
    <n v="0"/>
    <n v="2"/>
    <n v="432.63"/>
    <n v="1875.05"/>
  </r>
  <r>
    <x v="4"/>
    <x v="4"/>
    <x v="29"/>
    <x v="11"/>
    <x v="1"/>
    <x v="1"/>
    <x v="2"/>
    <n v="4"/>
    <n v="670"/>
    <n v="109201.92"/>
    <n v="131114.94"/>
  </r>
  <r>
    <x v="3"/>
    <x v="26"/>
    <x v="0"/>
    <x v="0"/>
    <x v="1"/>
    <x v="1"/>
    <x v="0"/>
    <n v="1"/>
    <n v="119"/>
    <n v="9010.15"/>
    <n v="74690.77"/>
  </r>
  <r>
    <x v="4"/>
    <x v="28"/>
    <x v="5"/>
    <x v="4"/>
    <x v="1"/>
    <x v="1"/>
    <x v="2"/>
    <n v="8"/>
    <n v="10"/>
    <n v="3281.17"/>
    <n v="11522.13"/>
  </r>
  <r>
    <x v="5"/>
    <x v="10"/>
    <x v="4"/>
    <x v="3"/>
    <x v="1"/>
    <x v="1"/>
    <x v="1"/>
    <n v="0"/>
    <n v="2"/>
    <n v="193.49"/>
    <n v="193.49"/>
  </r>
  <r>
    <x v="5"/>
    <x v="32"/>
    <x v="19"/>
    <x v="1"/>
    <x v="1"/>
    <x v="1"/>
    <x v="3"/>
    <n v="0"/>
    <n v="1"/>
    <n v="113.72"/>
    <n v="113.72"/>
  </r>
  <r>
    <x v="4"/>
    <x v="28"/>
    <x v="7"/>
    <x v="6"/>
    <x v="1"/>
    <x v="1"/>
    <x v="1"/>
    <n v="0"/>
    <n v="4"/>
    <n v="43.07"/>
    <n v="185.1"/>
  </r>
  <r>
    <x v="1"/>
    <x v="51"/>
    <x v="17"/>
    <x v="1"/>
    <x v="1"/>
    <x v="1"/>
    <x v="1"/>
    <n v="0"/>
    <n v="1"/>
    <n v="426.08"/>
    <n v="426.08"/>
  </r>
  <r>
    <x v="1"/>
    <x v="53"/>
    <x v="18"/>
    <x v="11"/>
    <x v="1"/>
    <x v="1"/>
    <x v="1"/>
    <n v="0"/>
    <n v="1"/>
    <n v="22.32"/>
    <n v="22.32"/>
  </r>
  <r>
    <x v="5"/>
    <x v="44"/>
    <x v="29"/>
    <x v="11"/>
    <x v="1"/>
    <x v="1"/>
    <x v="1"/>
    <n v="0"/>
    <n v="555"/>
    <n v="377502.2"/>
    <n v="377502.2"/>
  </r>
  <r>
    <x v="3"/>
    <x v="40"/>
    <x v="26"/>
    <x v="6"/>
    <x v="1"/>
    <x v="1"/>
    <x v="1"/>
    <n v="101"/>
    <n v="5783"/>
    <n v="1551053.55"/>
    <n v="2290865.34"/>
  </r>
  <r>
    <x v="3"/>
    <x v="8"/>
    <x v="15"/>
    <x v="4"/>
    <x v="1"/>
    <x v="1"/>
    <x v="1"/>
    <n v="1"/>
    <n v="14"/>
    <n v="1209.1199999999999"/>
    <n v="9290.3700000000008"/>
  </r>
  <r>
    <x v="3"/>
    <x v="40"/>
    <x v="1"/>
    <x v="0"/>
    <x v="1"/>
    <x v="1"/>
    <x v="0"/>
    <n v="7"/>
    <n v="115"/>
    <n v="18284.349999999999"/>
    <n v="78364.37"/>
  </r>
  <r>
    <x v="4"/>
    <x v="11"/>
    <x v="6"/>
    <x v="5"/>
    <x v="1"/>
    <x v="1"/>
    <x v="1"/>
    <n v="0"/>
    <n v="12"/>
    <n v="29372.76"/>
    <n v="29372.76"/>
  </r>
  <r>
    <x v="1"/>
    <x v="27"/>
    <x v="17"/>
    <x v="1"/>
    <x v="1"/>
    <x v="1"/>
    <x v="1"/>
    <n v="5"/>
    <n v="14"/>
    <n v="8132.22"/>
    <n v="8132.22"/>
  </r>
  <r>
    <x v="4"/>
    <x v="41"/>
    <x v="13"/>
    <x v="6"/>
    <x v="1"/>
    <x v="1"/>
    <x v="3"/>
    <n v="0"/>
    <n v="4"/>
    <n v="104.93"/>
    <n v="26118.3"/>
  </r>
  <r>
    <x v="2"/>
    <x v="63"/>
    <x v="23"/>
    <x v="5"/>
    <x v="1"/>
    <x v="1"/>
    <x v="1"/>
    <n v="0"/>
    <n v="1"/>
    <n v="104.22"/>
    <n v="104.22"/>
  </r>
  <r>
    <x v="5"/>
    <x v="49"/>
    <x v="31"/>
    <x v="7"/>
    <x v="1"/>
    <x v="1"/>
    <x v="2"/>
    <n v="4"/>
    <n v="115"/>
    <n v="16612.099999999999"/>
    <n v="33158.25"/>
  </r>
  <r>
    <x v="5"/>
    <x v="44"/>
    <x v="9"/>
    <x v="7"/>
    <x v="1"/>
    <x v="1"/>
    <x v="1"/>
    <n v="36"/>
    <n v="52"/>
    <n v="22696.41"/>
    <n v="22696.41"/>
  </r>
  <r>
    <x v="1"/>
    <x v="27"/>
    <x v="9"/>
    <x v="7"/>
    <x v="1"/>
    <x v="1"/>
    <x v="1"/>
    <n v="0"/>
    <n v="5"/>
    <n v="398.63"/>
    <n v="398.63"/>
  </r>
  <r>
    <x v="5"/>
    <x v="13"/>
    <x v="28"/>
    <x v="3"/>
    <x v="1"/>
    <x v="1"/>
    <x v="1"/>
    <n v="1"/>
    <n v="4"/>
    <n v="7835.88"/>
    <n v="7835.88"/>
  </r>
  <r>
    <x v="4"/>
    <x v="17"/>
    <x v="3"/>
    <x v="2"/>
    <x v="1"/>
    <x v="1"/>
    <x v="3"/>
    <n v="0"/>
    <n v="5"/>
    <n v="211.53"/>
    <n v="1305.74"/>
  </r>
  <r>
    <x v="1"/>
    <x v="53"/>
    <x v="2"/>
    <x v="1"/>
    <x v="1"/>
    <x v="1"/>
    <x v="2"/>
    <n v="0"/>
    <n v="1"/>
    <n v="503.38"/>
    <n v="503.38"/>
  </r>
  <r>
    <x v="4"/>
    <x v="39"/>
    <x v="4"/>
    <x v="3"/>
    <x v="1"/>
    <x v="1"/>
    <x v="0"/>
    <n v="1"/>
    <n v="394"/>
    <n v="83853.47"/>
    <n v="103647.6"/>
  </r>
  <r>
    <x v="4"/>
    <x v="33"/>
    <x v="34"/>
    <x v="0"/>
    <x v="1"/>
    <x v="1"/>
    <x v="3"/>
    <n v="0"/>
    <n v="57"/>
    <n v="8855.69"/>
    <n v="10840.51"/>
  </r>
  <r>
    <x v="5"/>
    <x v="20"/>
    <x v="25"/>
    <x v="12"/>
    <x v="1"/>
    <x v="1"/>
    <x v="1"/>
    <n v="24"/>
    <n v="2831"/>
    <n v="446946.65"/>
    <n v="446946.65"/>
  </r>
  <r>
    <x v="4"/>
    <x v="28"/>
    <x v="16"/>
    <x v="10"/>
    <x v="1"/>
    <x v="1"/>
    <x v="3"/>
    <n v="0"/>
    <n v="234"/>
    <n v="18452.93"/>
    <n v="23785.29"/>
  </r>
  <r>
    <x v="1"/>
    <x v="31"/>
    <x v="34"/>
    <x v="0"/>
    <x v="1"/>
    <x v="1"/>
    <x v="2"/>
    <n v="0"/>
    <n v="31"/>
    <n v="682.92"/>
    <n v="2635.9"/>
  </r>
  <r>
    <x v="5"/>
    <x v="44"/>
    <x v="35"/>
    <x v="3"/>
    <x v="1"/>
    <x v="1"/>
    <x v="2"/>
    <n v="0"/>
    <n v="2"/>
    <n v="9.39"/>
    <n v="112.96"/>
  </r>
  <r>
    <x v="4"/>
    <x v="11"/>
    <x v="32"/>
    <x v="8"/>
    <x v="1"/>
    <x v="1"/>
    <x v="1"/>
    <n v="102"/>
    <n v="5213"/>
    <n v="1120865.8999999999"/>
    <n v="1120865.8999999999"/>
  </r>
  <r>
    <x v="5"/>
    <x v="49"/>
    <x v="10"/>
    <x v="8"/>
    <x v="1"/>
    <x v="1"/>
    <x v="2"/>
    <n v="2"/>
    <n v="55"/>
    <n v="6633.49"/>
    <n v="12009.2"/>
  </r>
  <r>
    <x v="5"/>
    <x v="23"/>
    <x v="37"/>
    <x v="12"/>
    <x v="1"/>
    <x v="1"/>
    <x v="0"/>
    <n v="0"/>
    <n v="5"/>
    <n v="1289.79"/>
    <n v="4174.8100000000004"/>
  </r>
  <r>
    <x v="4"/>
    <x v="25"/>
    <x v="1"/>
    <x v="0"/>
    <x v="1"/>
    <x v="1"/>
    <x v="1"/>
    <n v="0"/>
    <n v="1"/>
    <n v="82.6"/>
    <n v="5687.64"/>
  </r>
  <r>
    <x v="1"/>
    <x v="58"/>
    <x v="20"/>
    <x v="9"/>
    <x v="1"/>
    <x v="1"/>
    <x v="3"/>
    <n v="0"/>
    <n v="1"/>
    <n v="22.32"/>
    <n v="109.86"/>
  </r>
  <r>
    <x v="5"/>
    <x v="44"/>
    <x v="33"/>
    <x v="11"/>
    <x v="1"/>
    <x v="1"/>
    <x v="0"/>
    <n v="0"/>
    <n v="1"/>
    <n v="22.74"/>
    <n v="265.38"/>
  </r>
  <r>
    <x v="5"/>
    <x v="43"/>
    <x v="10"/>
    <x v="8"/>
    <x v="1"/>
    <x v="1"/>
    <x v="0"/>
    <n v="0"/>
    <n v="1"/>
    <n v="3748.93"/>
    <n v="3748.93"/>
  </r>
  <r>
    <x v="4"/>
    <x v="4"/>
    <x v="24"/>
    <x v="2"/>
    <x v="1"/>
    <x v="1"/>
    <x v="2"/>
    <n v="11"/>
    <n v="3"/>
    <n v="71.2"/>
    <n v="1288.5"/>
  </r>
  <r>
    <x v="5"/>
    <x v="14"/>
    <x v="10"/>
    <x v="8"/>
    <x v="1"/>
    <x v="1"/>
    <x v="2"/>
    <n v="0"/>
    <n v="2"/>
    <n v="45"/>
    <n v="1937.7"/>
  </r>
  <r>
    <x v="5"/>
    <x v="49"/>
    <x v="36"/>
    <x v="8"/>
    <x v="1"/>
    <x v="1"/>
    <x v="1"/>
    <n v="2"/>
    <n v="18"/>
    <n v="1304.8499999999999"/>
    <n v="1304.8499999999999"/>
  </r>
  <r>
    <x v="4"/>
    <x v="34"/>
    <x v="4"/>
    <x v="3"/>
    <x v="1"/>
    <x v="1"/>
    <x v="2"/>
    <n v="0"/>
    <n v="1"/>
    <n v="0"/>
    <n v="93.46"/>
  </r>
  <r>
    <x v="3"/>
    <x v="9"/>
    <x v="15"/>
    <x v="4"/>
    <x v="1"/>
    <x v="1"/>
    <x v="3"/>
    <n v="2"/>
    <n v="62"/>
    <n v="12665.67"/>
    <n v="13860.28"/>
  </r>
  <r>
    <x v="5"/>
    <x v="23"/>
    <x v="29"/>
    <x v="11"/>
    <x v="1"/>
    <x v="1"/>
    <x v="1"/>
    <n v="0"/>
    <n v="1"/>
    <n v="15.13"/>
    <n v="15.13"/>
  </r>
  <r>
    <x v="4"/>
    <x v="4"/>
    <x v="27"/>
    <x v="10"/>
    <x v="1"/>
    <x v="1"/>
    <x v="1"/>
    <n v="0"/>
    <n v="5"/>
    <n v="44.15"/>
    <n v="44.15"/>
  </r>
  <r>
    <x v="4"/>
    <x v="39"/>
    <x v="24"/>
    <x v="2"/>
    <x v="1"/>
    <x v="1"/>
    <x v="2"/>
    <n v="70"/>
    <n v="11"/>
    <n v="1367.85"/>
    <n v="1367.85"/>
  </r>
  <r>
    <x v="1"/>
    <x v="27"/>
    <x v="28"/>
    <x v="3"/>
    <x v="1"/>
    <x v="1"/>
    <x v="3"/>
    <n v="0"/>
    <n v="1"/>
    <n v="287.38"/>
    <n v="1413.92"/>
  </r>
  <r>
    <x v="4"/>
    <x v="47"/>
    <x v="16"/>
    <x v="10"/>
    <x v="1"/>
    <x v="1"/>
    <x v="2"/>
    <n v="0"/>
    <n v="1"/>
    <n v="6.34"/>
    <n v="45"/>
  </r>
  <r>
    <x v="3"/>
    <x v="15"/>
    <x v="5"/>
    <x v="4"/>
    <x v="1"/>
    <x v="1"/>
    <x v="0"/>
    <n v="5"/>
    <n v="17"/>
    <n v="2719.96"/>
    <n v="3808.25"/>
  </r>
  <r>
    <x v="5"/>
    <x v="14"/>
    <x v="18"/>
    <x v="11"/>
    <x v="1"/>
    <x v="1"/>
    <x v="0"/>
    <n v="0"/>
    <n v="1"/>
    <n v="68.23"/>
    <n v="68.23"/>
  </r>
  <r>
    <x v="3"/>
    <x v="15"/>
    <x v="0"/>
    <x v="0"/>
    <x v="1"/>
    <x v="1"/>
    <x v="1"/>
    <n v="0"/>
    <n v="4"/>
    <n v="1100.26"/>
    <n v="6199.97"/>
  </r>
  <r>
    <x v="3"/>
    <x v="50"/>
    <x v="26"/>
    <x v="6"/>
    <x v="1"/>
    <x v="1"/>
    <x v="1"/>
    <n v="0"/>
    <n v="5"/>
    <n v="48.3"/>
    <n v="241.6"/>
  </r>
  <r>
    <x v="5"/>
    <x v="30"/>
    <x v="29"/>
    <x v="11"/>
    <x v="1"/>
    <x v="1"/>
    <x v="1"/>
    <n v="1"/>
    <n v="15"/>
    <n v="1265.3399999999999"/>
    <n v="1265.3399999999999"/>
  </r>
  <r>
    <x v="5"/>
    <x v="23"/>
    <x v="2"/>
    <x v="1"/>
    <x v="1"/>
    <x v="1"/>
    <x v="0"/>
    <n v="6"/>
    <n v="965"/>
    <n v="210468.64"/>
    <n v="243781.49"/>
  </r>
  <r>
    <x v="5"/>
    <x v="14"/>
    <x v="32"/>
    <x v="8"/>
    <x v="1"/>
    <x v="1"/>
    <x v="3"/>
    <n v="0"/>
    <n v="3"/>
    <n v="101.43"/>
    <n v="592.55999999999995"/>
  </r>
  <r>
    <x v="5"/>
    <x v="23"/>
    <x v="24"/>
    <x v="2"/>
    <x v="1"/>
    <x v="1"/>
    <x v="1"/>
    <n v="0"/>
    <n v="3"/>
    <n v="297.94"/>
    <n v="297.94"/>
  </r>
  <r>
    <x v="4"/>
    <x v="37"/>
    <x v="26"/>
    <x v="6"/>
    <x v="1"/>
    <x v="1"/>
    <x v="1"/>
    <n v="1"/>
    <n v="3"/>
    <n v="235.8"/>
    <n v="2684.48"/>
  </r>
  <r>
    <x v="5"/>
    <x v="44"/>
    <x v="18"/>
    <x v="11"/>
    <x v="1"/>
    <x v="1"/>
    <x v="3"/>
    <n v="0"/>
    <n v="1"/>
    <n v="5"/>
    <n v="48.79"/>
  </r>
  <r>
    <x v="1"/>
    <x v="31"/>
    <x v="12"/>
    <x v="9"/>
    <x v="1"/>
    <x v="1"/>
    <x v="1"/>
    <n v="20"/>
    <n v="41"/>
    <n v="25968.62"/>
    <n v="25968.62"/>
  </r>
  <r>
    <x v="4"/>
    <x v="28"/>
    <x v="3"/>
    <x v="2"/>
    <x v="1"/>
    <x v="1"/>
    <x v="2"/>
    <n v="0"/>
    <n v="12"/>
    <n v="2798.87"/>
    <n v="4605.88"/>
  </r>
  <r>
    <x v="5"/>
    <x v="36"/>
    <x v="29"/>
    <x v="11"/>
    <x v="1"/>
    <x v="1"/>
    <x v="3"/>
    <n v="0"/>
    <n v="1"/>
    <n v="109.72"/>
    <n v="109.72"/>
  </r>
  <r>
    <x v="3"/>
    <x v="22"/>
    <x v="34"/>
    <x v="0"/>
    <x v="1"/>
    <x v="1"/>
    <x v="2"/>
    <n v="21"/>
    <n v="12"/>
    <n v="3574.45"/>
    <n v="8603.6299999999992"/>
  </r>
  <r>
    <x v="1"/>
    <x v="29"/>
    <x v="18"/>
    <x v="11"/>
    <x v="1"/>
    <x v="1"/>
    <x v="1"/>
    <n v="0"/>
    <n v="1"/>
    <n v="15.98"/>
    <n v="15.98"/>
  </r>
  <r>
    <x v="5"/>
    <x v="23"/>
    <x v="37"/>
    <x v="12"/>
    <x v="1"/>
    <x v="1"/>
    <x v="3"/>
    <n v="0"/>
    <n v="3"/>
    <n v="68.22"/>
    <n v="335.78"/>
  </r>
  <r>
    <x v="3"/>
    <x v="40"/>
    <x v="1"/>
    <x v="0"/>
    <x v="1"/>
    <x v="1"/>
    <x v="1"/>
    <n v="34"/>
    <n v="546"/>
    <n v="92128.29"/>
    <n v="393102.77"/>
  </r>
  <r>
    <x v="3"/>
    <x v="3"/>
    <x v="26"/>
    <x v="6"/>
    <x v="1"/>
    <x v="1"/>
    <x v="1"/>
    <n v="0"/>
    <n v="4"/>
    <n v="175.31"/>
    <n v="448.84"/>
  </r>
  <r>
    <x v="3"/>
    <x v="8"/>
    <x v="21"/>
    <x v="4"/>
    <x v="1"/>
    <x v="1"/>
    <x v="0"/>
    <n v="0"/>
    <n v="6"/>
    <n v="6862.61"/>
    <n v="12647.04"/>
  </r>
  <r>
    <x v="1"/>
    <x v="31"/>
    <x v="2"/>
    <x v="1"/>
    <x v="1"/>
    <x v="1"/>
    <x v="3"/>
    <n v="0"/>
    <n v="3"/>
    <n v="409.19"/>
    <n v="1973.9"/>
  </r>
  <r>
    <x v="1"/>
    <x v="27"/>
    <x v="37"/>
    <x v="12"/>
    <x v="1"/>
    <x v="1"/>
    <x v="2"/>
    <n v="0"/>
    <n v="1"/>
    <n v="2837.26"/>
    <n v="2987.96"/>
  </r>
  <r>
    <x v="3"/>
    <x v="55"/>
    <x v="0"/>
    <x v="0"/>
    <x v="1"/>
    <x v="1"/>
    <x v="2"/>
    <n v="48"/>
    <n v="9"/>
    <n v="1152.0899999999999"/>
    <n v="21129.17"/>
  </r>
  <r>
    <x v="4"/>
    <x v="28"/>
    <x v="7"/>
    <x v="6"/>
    <x v="1"/>
    <x v="1"/>
    <x v="2"/>
    <n v="0"/>
    <n v="2"/>
    <n v="53.4"/>
    <n v="528.05999999999995"/>
  </r>
  <r>
    <x v="4"/>
    <x v="25"/>
    <x v="6"/>
    <x v="5"/>
    <x v="1"/>
    <x v="1"/>
    <x v="1"/>
    <n v="0"/>
    <n v="30"/>
    <n v="14459.85"/>
    <n v="14459.85"/>
  </r>
  <r>
    <x v="5"/>
    <x v="49"/>
    <x v="10"/>
    <x v="8"/>
    <x v="1"/>
    <x v="1"/>
    <x v="0"/>
    <n v="1"/>
    <n v="30"/>
    <n v="4777.9399999999996"/>
    <n v="5015.03"/>
  </r>
  <r>
    <x v="5"/>
    <x v="23"/>
    <x v="19"/>
    <x v="1"/>
    <x v="1"/>
    <x v="1"/>
    <x v="3"/>
    <n v="0"/>
    <n v="1"/>
    <n v="1350.16"/>
    <n v="1350.16"/>
  </r>
  <r>
    <x v="4"/>
    <x v="41"/>
    <x v="5"/>
    <x v="4"/>
    <x v="1"/>
    <x v="1"/>
    <x v="0"/>
    <n v="0"/>
    <n v="3"/>
    <n v="371.67"/>
    <n v="1108.94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17"/>
    <x v="21"/>
    <x v="4"/>
    <x v="1"/>
    <x v="1"/>
    <x v="1"/>
    <n v="1"/>
    <n v="2"/>
    <n v="2010.31"/>
    <n v="7410.43"/>
  </r>
  <r>
    <x v="5"/>
    <x v="43"/>
    <x v="29"/>
    <x v="11"/>
    <x v="1"/>
    <x v="1"/>
    <x v="2"/>
    <n v="0"/>
    <n v="1"/>
    <n v="19.97"/>
    <n v="19.97"/>
  </r>
  <r>
    <x v="4"/>
    <x v="45"/>
    <x v="23"/>
    <x v="5"/>
    <x v="1"/>
    <x v="1"/>
    <x v="3"/>
    <n v="0"/>
    <n v="32"/>
    <n v="2202.23"/>
    <n v="3998.82"/>
  </r>
  <r>
    <x v="4"/>
    <x v="25"/>
    <x v="3"/>
    <x v="2"/>
    <x v="1"/>
    <x v="1"/>
    <x v="3"/>
    <n v="0"/>
    <n v="1"/>
    <n v="146.44"/>
    <n v="745.9"/>
  </r>
  <r>
    <x v="3"/>
    <x v="5"/>
    <x v="1"/>
    <x v="0"/>
    <x v="1"/>
    <x v="1"/>
    <x v="0"/>
    <n v="0"/>
    <n v="1"/>
    <n v="1.41"/>
    <n v="40.07"/>
  </r>
  <r>
    <x v="4"/>
    <x v="4"/>
    <x v="29"/>
    <x v="11"/>
    <x v="1"/>
    <x v="1"/>
    <x v="0"/>
    <n v="6"/>
    <n v="796"/>
    <n v="212031.48"/>
    <n v="223046.04"/>
  </r>
  <r>
    <x v="3"/>
    <x v="26"/>
    <x v="13"/>
    <x v="6"/>
    <x v="1"/>
    <x v="1"/>
    <x v="2"/>
    <n v="15"/>
    <n v="1564"/>
    <n v="279520.48"/>
    <n v="281174.63"/>
  </r>
  <r>
    <x v="4"/>
    <x v="17"/>
    <x v="23"/>
    <x v="5"/>
    <x v="1"/>
    <x v="1"/>
    <x v="2"/>
    <n v="19"/>
    <n v="202"/>
    <n v="35629.5"/>
    <n v="87954.33"/>
  </r>
  <r>
    <x v="5"/>
    <x v="44"/>
    <x v="10"/>
    <x v="8"/>
    <x v="1"/>
    <x v="1"/>
    <x v="0"/>
    <n v="1"/>
    <n v="5"/>
    <n v="1670.17"/>
    <n v="2066.5500000000002"/>
  </r>
  <r>
    <x v="3"/>
    <x v="16"/>
    <x v="1"/>
    <x v="0"/>
    <x v="1"/>
    <x v="1"/>
    <x v="3"/>
    <n v="0"/>
    <n v="6"/>
    <n v="63.19"/>
    <n v="5107.51"/>
  </r>
  <r>
    <x v="4"/>
    <x v="25"/>
    <x v="5"/>
    <x v="4"/>
    <x v="1"/>
    <x v="1"/>
    <x v="2"/>
    <n v="0"/>
    <n v="14"/>
    <n v="7776.38"/>
    <n v="7776.38"/>
  </r>
  <r>
    <x v="4"/>
    <x v="39"/>
    <x v="28"/>
    <x v="3"/>
    <x v="1"/>
    <x v="1"/>
    <x v="2"/>
    <n v="0"/>
    <n v="16"/>
    <n v="5573.48"/>
    <n v="6507.55"/>
  </r>
  <r>
    <x v="5"/>
    <x v="20"/>
    <x v="5"/>
    <x v="4"/>
    <x v="1"/>
    <x v="1"/>
    <x v="2"/>
    <n v="0"/>
    <n v="5"/>
    <n v="4170.75"/>
    <n v="4170.75"/>
  </r>
  <r>
    <x v="1"/>
    <x v="58"/>
    <x v="25"/>
    <x v="12"/>
    <x v="1"/>
    <x v="1"/>
    <x v="2"/>
    <n v="0"/>
    <n v="1"/>
    <n v="10.42"/>
    <n v="10.42"/>
  </r>
  <r>
    <x v="4"/>
    <x v="41"/>
    <x v="24"/>
    <x v="2"/>
    <x v="1"/>
    <x v="1"/>
    <x v="2"/>
    <n v="86"/>
    <n v="131"/>
    <n v="15990.29"/>
    <n v="52427.5"/>
  </r>
  <r>
    <x v="5"/>
    <x v="10"/>
    <x v="14"/>
    <x v="7"/>
    <x v="1"/>
    <x v="1"/>
    <x v="2"/>
    <n v="5"/>
    <n v="12"/>
    <n v="7019.72"/>
    <n v="20509.009999999998"/>
  </r>
  <r>
    <x v="3"/>
    <x v="8"/>
    <x v="15"/>
    <x v="4"/>
    <x v="1"/>
    <x v="1"/>
    <x v="0"/>
    <n v="1"/>
    <n v="6"/>
    <n v="6111.96"/>
    <n v="6267.67"/>
  </r>
  <r>
    <x v="4"/>
    <x v="4"/>
    <x v="11"/>
    <x v="2"/>
    <x v="1"/>
    <x v="1"/>
    <x v="1"/>
    <n v="0"/>
    <n v="10"/>
    <n v="1104.2"/>
    <n v="1104.2"/>
  </r>
  <r>
    <x v="3"/>
    <x v="7"/>
    <x v="0"/>
    <x v="0"/>
    <x v="1"/>
    <x v="1"/>
    <x v="0"/>
    <n v="0"/>
    <n v="2"/>
    <n v="474.39"/>
    <n v="9607.67"/>
  </r>
  <r>
    <x v="5"/>
    <x v="23"/>
    <x v="17"/>
    <x v="1"/>
    <x v="1"/>
    <x v="1"/>
    <x v="3"/>
    <n v="0"/>
    <n v="71"/>
    <n v="10137.52"/>
    <n v="33015.18"/>
  </r>
  <r>
    <x v="3"/>
    <x v="5"/>
    <x v="5"/>
    <x v="4"/>
    <x v="1"/>
    <x v="1"/>
    <x v="2"/>
    <n v="17"/>
    <n v="30"/>
    <n v="2826.44"/>
    <n v="27674.65"/>
  </r>
  <r>
    <x v="3"/>
    <x v="15"/>
    <x v="0"/>
    <x v="0"/>
    <x v="1"/>
    <x v="1"/>
    <x v="0"/>
    <n v="1"/>
    <n v="8"/>
    <n v="651.67999999999995"/>
    <n v="2125.1"/>
  </r>
  <r>
    <x v="5"/>
    <x v="44"/>
    <x v="28"/>
    <x v="3"/>
    <x v="1"/>
    <x v="1"/>
    <x v="1"/>
    <n v="0"/>
    <n v="2"/>
    <n v="65.650000000000006"/>
    <n v="65.650000000000006"/>
  </r>
  <r>
    <x v="5"/>
    <x v="36"/>
    <x v="14"/>
    <x v="7"/>
    <x v="1"/>
    <x v="1"/>
    <x v="0"/>
    <n v="0"/>
    <n v="2"/>
    <n v="198.88"/>
    <n v="225.62"/>
  </r>
  <r>
    <x v="1"/>
    <x v="54"/>
    <x v="4"/>
    <x v="3"/>
    <x v="1"/>
    <x v="1"/>
    <x v="3"/>
    <n v="0"/>
    <n v="1"/>
    <n v="213.93"/>
    <n v="1068.2"/>
  </r>
  <r>
    <x v="5"/>
    <x v="6"/>
    <x v="11"/>
    <x v="2"/>
    <x v="1"/>
    <x v="1"/>
    <x v="0"/>
    <n v="0"/>
    <n v="1"/>
    <n v="90"/>
    <n v="850.35"/>
  </r>
  <r>
    <x v="3"/>
    <x v="5"/>
    <x v="13"/>
    <x v="6"/>
    <x v="1"/>
    <x v="1"/>
    <x v="2"/>
    <n v="0"/>
    <n v="2"/>
    <n v="235.36"/>
    <n v="235.36"/>
  </r>
  <r>
    <x v="3"/>
    <x v="3"/>
    <x v="27"/>
    <x v="10"/>
    <x v="1"/>
    <x v="1"/>
    <x v="1"/>
    <n v="93"/>
    <n v="5440"/>
    <n v="1263269.68"/>
    <n v="1263269.68"/>
  </r>
  <r>
    <x v="3"/>
    <x v="5"/>
    <x v="13"/>
    <x v="6"/>
    <x v="1"/>
    <x v="1"/>
    <x v="3"/>
    <n v="0"/>
    <n v="28"/>
    <n v="10556.3"/>
    <n v="20893.62"/>
  </r>
  <r>
    <x v="4"/>
    <x v="4"/>
    <x v="35"/>
    <x v="3"/>
    <x v="1"/>
    <x v="1"/>
    <x v="3"/>
    <n v="0"/>
    <n v="13"/>
    <n v="1305.8900000000001"/>
    <n v="2102.37"/>
  </r>
  <r>
    <x v="5"/>
    <x v="13"/>
    <x v="22"/>
    <x v="12"/>
    <x v="1"/>
    <x v="1"/>
    <x v="1"/>
    <n v="0"/>
    <n v="18"/>
    <n v="2378.9899999999998"/>
    <n v="2378.9899999999998"/>
  </r>
  <r>
    <x v="5"/>
    <x v="6"/>
    <x v="11"/>
    <x v="2"/>
    <x v="1"/>
    <x v="1"/>
    <x v="1"/>
    <n v="0"/>
    <n v="3"/>
    <n v="288.69"/>
    <n v="288.69"/>
  </r>
  <r>
    <x v="5"/>
    <x v="43"/>
    <x v="28"/>
    <x v="3"/>
    <x v="1"/>
    <x v="1"/>
    <x v="0"/>
    <n v="0"/>
    <n v="2"/>
    <n v="630.51"/>
    <n v="630.51"/>
  </r>
  <r>
    <x v="5"/>
    <x v="13"/>
    <x v="31"/>
    <x v="7"/>
    <x v="1"/>
    <x v="1"/>
    <x v="2"/>
    <n v="5"/>
    <n v="1"/>
    <n v="0"/>
    <n v="3686.33"/>
  </r>
  <r>
    <x v="4"/>
    <x v="11"/>
    <x v="13"/>
    <x v="6"/>
    <x v="1"/>
    <x v="1"/>
    <x v="2"/>
    <n v="0"/>
    <n v="1"/>
    <n v="1139.54"/>
    <n v="5697.69"/>
  </r>
  <r>
    <x v="5"/>
    <x v="49"/>
    <x v="31"/>
    <x v="7"/>
    <x v="1"/>
    <x v="1"/>
    <x v="3"/>
    <n v="1"/>
    <n v="38"/>
    <n v="8012.31"/>
    <n v="43590.81"/>
  </r>
  <r>
    <x v="5"/>
    <x v="36"/>
    <x v="17"/>
    <x v="1"/>
    <x v="1"/>
    <x v="1"/>
    <x v="3"/>
    <n v="0"/>
    <n v="12"/>
    <n v="2112.94"/>
    <n v="7222.23"/>
  </r>
  <r>
    <x v="5"/>
    <x v="23"/>
    <x v="9"/>
    <x v="7"/>
    <x v="1"/>
    <x v="1"/>
    <x v="1"/>
    <n v="0"/>
    <n v="6"/>
    <n v="1601.71"/>
    <n v="1601.71"/>
  </r>
  <r>
    <x v="4"/>
    <x v="33"/>
    <x v="27"/>
    <x v="10"/>
    <x v="1"/>
    <x v="1"/>
    <x v="3"/>
    <n v="0"/>
    <n v="15"/>
    <n v="650.71"/>
    <n v="3463.29"/>
  </r>
  <r>
    <x v="3"/>
    <x v="8"/>
    <x v="1"/>
    <x v="0"/>
    <x v="1"/>
    <x v="1"/>
    <x v="1"/>
    <n v="0"/>
    <n v="4"/>
    <n v="143.94"/>
    <n v="259.92"/>
  </r>
  <r>
    <x v="1"/>
    <x v="24"/>
    <x v="22"/>
    <x v="12"/>
    <x v="1"/>
    <x v="1"/>
    <x v="1"/>
    <n v="0"/>
    <n v="2"/>
    <n v="826.19"/>
    <n v="826.19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5"/>
    <x v="49"/>
    <x v="9"/>
    <x v="7"/>
    <x v="1"/>
    <x v="1"/>
    <x v="2"/>
    <n v="6"/>
    <n v="150"/>
    <n v="36359.81"/>
    <n v="40836.29"/>
  </r>
  <r>
    <x v="3"/>
    <x v="7"/>
    <x v="13"/>
    <x v="6"/>
    <x v="1"/>
    <x v="1"/>
    <x v="3"/>
    <n v="30"/>
    <n v="39"/>
    <n v="8889.2800000000007"/>
    <n v="101341.72"/>
  </r>
  <r>
    <x v="3"/>
    <x v="50"/>
    <x v="3"/>
    <x v="2"/>
    <x v="1"/>
    <x v="1"/>
    <x v="2"/>
    <n v="27"/>
    <n v="131"/>
    <n v="27267.119999999999"/>
    <n v="61219.48"/>
  </r>
  <r>
    <x v="5"/>
    <x v="6"/>
    <x v="8"/>
    <x v="5"/>
    <x v="1"/>
    <x v="1"/>
    <x v="2"/>
    <n v="0"/>
    <n v="4"/>
    <n v="0"/>
    <n v="4208.91"/>
  </r>
  <r>
    <x v="5"/>
    <x v="32"/>
    <x v="5"/>
    <x v="4"/>
    <x v="1"/>
    <x v="1"/>
    <x v="2"/>
    <n v="0"/>
    <n v="1"/>
    <n v="390.91"/>
    <n v="390.91"/>
  </r>
  <r>
    <x v="5"/>
    <x v="13"/>
    <x v="37"/>
    <x v="12"/>
    <x v="1"/>
    <x v="1"/>
    <x v="0"/>
    <n v="0"/>
    <n v="2"/>
    <n v="475.84"/>
    <n v="475.84"/>
  </r>
  <r>
    <x v="5"/>
    <x v="32"/>
    <x v="31"/>
    <x v="7"/>
    <x v="1"/>
    <x v="1"/>
    <x v="2"/>
    <n v="0"/>
    <n v="1"/>
    <n v="0"/>
    <n v="89.16"/>
  </r>
  <r>
    <x v="3"/>
    <x v="26"/>
    <x v="26"/>
    <x v="6"/>
    <x v="1"/>
    <x v="1"/>
    <x v="3"/>
    <n v="2"/>
    <n v="122"/>
    <n v="16891.89"/>
    <n v="104995.23"/>
  </r>
  <r>
    <x v="3"/>
    <x v="8"/>
    <x v="5"/>
    <x v="4"/>
    <x v="1"/>
    <x v="1"/>
    <x v="3"/>
    <n v="0"/>
    <n v="6"/>
    <n v="38.64"/>
    <n v="3604.85"/>
  </r>
  <r>
    <x v="1"/>
    <x v="24"/>
    <x v="33"/>
    <x v="11"/>
    <x v="1"/>
    <x v="1"/>
    <x v="1"/>
    <n v="0"/>
    <n v="6"/>
    <n v="183.07"/>
    <n v="183.07"/>
  </r>
  <r>
    <x v="5"/>
    <x v="49"/>
    <x v="36"/>
    <x v="8"/>
    <x v="1"/>
    <x v="1"/>
    <x v="0"/>
    <n v="0"/>
    <n v="1"/>
    <n v="212.77"/>
    <n v="1303.08"/>
  </r>
  <r>
    <x v="4"/>
    <x v="17"/>
    <x v="7"/>
    <x v="6"/>
    <x v="1"/>
    <x v="1"/>
    <x v="2"/>
    <n v="24"/>
    <n v="1"/>
    <n v="14.85"/>
    <n v="152.62"/>
  </r>
  <r>
    <x v="4"/>
    <x v="28"/>
    <x v="11"/>
    <x v="2"/>
    <x v="1"/>
    <x v="1"/>
    <x v="0"/>
    <n v="9"/>
    <n v="1030"/>
    <n v="221160.52"/>
    <n v="285565.46999999997"/>
  </r>
  <r>
    <x v="5"/>
    <x v="36"/>
    <x v="38"/>
    <x v="9"/>
    <x v="1"/>
    <x v="1"/>
    <x v="3"/>
    <n v="1"/>
    <n v="84"/>
    <n v="6918.06"/>
    <n v="27832.38"/>
  </r>
  <r>
    <x v="1"/>
    <x v="24"/>
    <x v="12"/>
    <x v="9"/>
    <x v="1"/>
    <x v="1"/>
    <x v="1"/>
    <n v="1"/>
    <n v="19"/>
    <n v="5336.4"/>
    <n v="5336.4"/>
  </r>
  <r>
    <x v="4"/>
    <x v="17"/>
    <x v="21"/>
    <x v="4"/>
    <x v="1"/>
    <x v="1"/>
    <x v="2"/>
    <n v="0"/>
    <n v="1"/>
    <n v="0"/>
    <n v="1962.25"/>
  </r>
  <r>
    <x v="4"/>
    <x v="4"/>
    <x v="32"/>
    <x v="8"/>
    <x v="1"/>
    <x v="1"/>
    <x v="1"/>
    <n v="26"/>
    <n v="3297"/>
    <n v="692340.59"/>
    <n v="692340.59"/>
  </r>
  <r>
    <x v="3"/>
    <x v="22"/>
    <x v="34"/>
    <x v="0"/>
    <x v="1"/>
    <x v="1"/>
    <x v="1"/>
    <n v="1"/>
    <n v="34"/>
    <n v="25219.95"/>
    <n v="79914.720000000001"/>
  </r>
  <r>
    <x v="5"/>
    <x v="36"/>
    <x v="34"/>
    <x v="0"/>
    <x v="1"/>
    <x v="1"/>
    <x v="2"/>
    <n v="0"/>
    <n v="33"/>
    <n v="725.58"/>
    <n v="2457.09"/>
  </r>
  <r>
    <x v="5"/>
    <x v="32"/>
    <x v="9"/>
    <x v="7"/>
    <x v="1"/>
    <x v="1"/>
    <x v="1"/>
    <n v="0"/>
    <n v="12"/>
    <n v="1246.72"/>
    <n v="1246.72"/>
  </r>
  <r>
    <x v="5"/>
    <x v="6"/>
    <x v="23"/>
    <x v="5"/>
    <x v="1"/>
    <x v="1"/>
    <x v="0"/>
    <n v="2"/>
    <n v="1"/>
    <n v="595.92999999999995"/>
    <n v="2979.65"/>
  </r>
  <r>
    <x v="4"/>
    <x v="41"/>
    <x v="6"/>
    <x v="5"/>
    <x v="1"/>
    <x v="1"/>
    <x v="3"/>
    <n v="0"/>
    <n v="4"/>
    <n v="476.28"/>
    <n v="476.28"/>
  </r>
  <r>
    <x v="5"/>
    <x v="44"/>
    <x v="4"/>
    <x v="3"/>
    <x v="1"/>
    <x v="1"/>
    <x v="3"/>
    <n v="0"/>
    <n v="1"/>
    <n v="722"/>
    <n v="4128.03"/>
  </r>
  <r>
    <x v="4"/>
    <x v="34"/>
    <x v="36"/>
    <x v="8"/>
    <x v="1"/>
    <x v="1"/>
    <x v="0"/>
    <n v="3"/>
    <n v="259"/>
    <n v="94243.04"/>
    <n v="95630.49"/>
  </r>
  <r>
    <x v="3"/>
    <x v="26"/>
    <x v="1"/>
    <x v="0"/>
    <x v="1"/>
    <x v="1"/>
    <x v="3"/>
    <n v="0"/>
    <n v="39"/>
    <n v="2638.9"/>
    <n v="11146.17"/>
  </r>
  <r>
    <x v="1"/>
    <x v="42"/>
    <x v="19"/>
    <x v="1"/>
    <x v="1"/>
    <x v="1"/>
    <x v="1"/>
    <n v="0"/>
    <n v="5"/>
    <n v="877.06"/>
    <n v="877.06"/>
  </r>
  <r>
    <x v="3"/>
    <x v="7"/>
    <x v="26"/>
    <x v="6"/>
    <x v="1"/>
    <x v="1"/>
    <x v="1"/>
    <n v="1"/>
    <n v="9"/>
    <n v="18428.29"/>
    <n v="49436.39"/>
  </r>
  <r>
    <x v="4"/>
    <x v="39"/>
    <x v="30"/>
    <x v="10"/>
    <x v="1"/>
    <x v="1"/>
    <x v="3"/>
    <n v="2"/>
    <n v="2"/>
    <n v="464.91"/>
    <n v="2864.68"/>
  </r>
  <r>
    <x v="5"/>
    <x v="6"/>
    <x v="10"/>
    <x v="8"/>
    <x v="1"/>
    <x v="1"/>
    <x v="3"/>
    <n v="0"/>
    <n v="115"/>
    <n v="11214.11"/>
    <n v="47168.23"/>
  </r>
  <r>
    <x v="4"/>
    <x v="28"/>
    <x v="24"/>
    <x v="2"/>
    <x v="1"/>
    <x v="1"/>
    <x v="1"/>
    <n v="8"/>
    <n v="48"/>
    <n v="15571.36"/>
    <n v="15571.36"/>
  </r>
  <r>
    <x v="4"/>
    <x v="4"/>
    <x v="27"/>
    <x v="10"/>
    <x v="1"/>
    <x v="1"/>
    <x v="2"/>
    <n v="0"/>
    <n v="10"/>
    <n v="3522.3"/>
    <n v="3726.6"/>
  </r>
  <r>
    <x v="4"/>
    <x v="34"/>
    <x v="6"/>
    <x v="5"/>
    <x v="1"/>
    <x v="1"/>
    <x v="1"/>
    <n v="0"/>
    <n v="8"/>
    <n v="4502.76"/>
    <n v="4502.76"/>
  </r>
  <r>
    <x v="3"/>
    <x v="7"/>
    <x v="26"/>
    <x v="6"/>
    <x v="1"/>
    <x v="1"/>
    <x v="3"/>
    <n v="0"/>
    <n v="1"/>
    <n v="618.27"/>
    <n v="618.27"/>
  </r>
  <r>
    <x v="4"/>
    <x v="39"/>
    <x v="23"/>
    <x v="5"/>
    <x v="1"/>
    <x v="1"/>
    <x v="3"/>
    <n v="0"/>
    <n v="5"/>
    <n v="514.29999999999995"/>
    <n v="1428.55"/>
  </r>
  <r>
    <x v="7"/>
    <x v="64"/>
    <x v="2"/>
    <x v="1"/>
    <x v="1"/>
    <x v="1"/>
    <x v="2"/>
    <n v="0"/>
    <n v="1"/>
    <n v="611.37"/>
    <n v="611.37"/>
  </r>
  <r>
    <x v="4"/>
    <x v="28"/>
    <x v="3"/>
    <x v="2"/>
    <x v="1"/>
    <x v="1"/>
    <x v="3"/>
    <n v="0"/>
    <n v="3"/>
    <n v="1.68"/>
    <n v="361.89"/>
  </r>
  <r>
    <x v="3"/>
    <x v="16"/>
    <x v="5"/>
    <x v="4"/>
    <x v="1"/>
    <x v="1"/>
    <x v="2"/>
    <n v="17"/>
    <n v="1422"/>
    <n v="253139.55"/>
    <n v="292906.45"/>
  </r>
  <r>
    <x v="3"/>
    <x v="15"/>
    <x v="21"/>
    <x v="4"/>
    <x v="1"/>
    <x v="1"/>
    <x v="0"/>
    <n v="1"/>
    <n v="42"/>
    <n v="7269.15"/>
    <n v="38510.620000000003"/>
  </r>
  <r>
    <x v="3"/>
    <x v="3"/>
    <x v="7"/>
    <x v="6"/>
    <x v="1"/>
    <x v="1"/>
    <x v="0"/>
    <n v="0"/>
    <n v="1"/>
    <n v="53.89"/>
    <n v="53.89"/>
  </r>
  <r>
    <x v="3"/>
    <x v="3"/>
    <x v="15"/>
    <x v="4"/>
    <x v="1"/>
    <x v="1"/>
    <x v="0"/>
    <n v="1"/>
    <n v="12"/>
    <n v="3577.95"/>
    <n v="10016.530000000001"/>
  </r>
  <r>
    <x v="5"/>
    <x v="30"/>
    <x v="31"/>
    <x v="7"/>
    <x v="1"/>
    <x v="1"/>
    <x v="2"/>
    <n v="12"/>
    <n v="373"/>
    <n v="143847.01"/>
    <n v="165766.12"/>
  </r>
  <r>
    <x v="5"/>
    <x v="36"/>
    <x v="38"/>
    <x v="9"/>
    <x v="1"/>
    <x v="1"/>
    <x v="2"/>
    <n v="2"/>
    <n v="117"/>
    <n v="17040.27"/>
    <n v="22273.22"/>
  </r>
  <r>
    <x v="5"/>
    <x v="23"/>
    <x v="34"/>
    <x v="0"/>
    <x v="1"/>
    <x v="1"/>
    <x v="2"/>
    <n v="0"/>
    <n v="30"/>
    <n v="659.61"/>
    <n v="2829.54"/>
  </r>
  <r>
    <x v="4"/>
    <x v="4"/>
    <x v="5"/>
    <x v="4"/>
    <x v="1"/>
    <x v="1"/>
    <x v="2"/>
    <n v="0"/>
    <n v="15"/>
    <n v="8201.5499999999993"/>
    <n v="8201.5499999999993"/>
  </r>
  <r>
    <x v="4"/>
    <x v="28"/>
    <x v="27"/>
    <x v="10"/>
    <x v="1"/>
    <x v="1"/>
    <x v="2"/>
    <n v="0"/>
    <n v="4"/>
    <n v="73.98"/>
    <n v="73.98"/>
  </r>
  <r>
    <x v="1"/>
    <x v="42"/>
    <x v="31"/>
    <x v="7"/>
    <x v="1"/>
    <x v="1"/>
    <x v="3"/>
    <n v="0"/>
    <n v="1"/>
    <n v="61.15"/>
    <n v="61.15"/>
  </r>
  <r>
    <x v="5"/>
    <x v="43"/>
    <x v="29"/>
    <x v="11"/>
    <x v="1"/>
    <x v="1"/>
    <x v="1"/>
    <n v="0"/>
    <n v="1"/>
    <n v="226.31"/>
    <n v="226.31"/>
  </r>
  <r>
    <x v="3"/>
    <x v="16"/>
    <x v="1"/>
    <x v="0"/>
    <x v="1"/>
    <x v="1"/>
    <x v="1"/>
    <n v="0"/>
    <n v="30"/>
    <n v="115444.79"/>
    <n v="125535.62"/>
  </r>
  <r>
    <x v="1"/>
    <x v="42"/>
    <x v="22"/>
    <x v="12"/>
    <x v="1"/>
    <x v="1"/>
    <x v="1"/>
    <n v="0"/>
    <n v="4"/>
    <n v="469.76"/>
    <n v="469.76"/>
  </r>
  <r>
    <x v="5"/>
    <x v="44"/>
    <x v="8"/>
    <x v="5"/>
    <x v="1"/>
    <x v="1"/>
    <x v="1"/>
    <n v="2"/>
    <n v="5"/>
    <n v="723.85"/>
    <n v="723.85"/>
  </r>
  <r>
    <x v="4"/>
    <x v="47"/>
    <x v="33"/>
    <x v="11"/>
    <x v="1"/>
    <x v="1"/>
    <x v="2"/>
    <n v="16"/>
    <n v="292"/>
    <n v="88645.13"/>
    <n v="115541.45"/>
  </r>
  <r>
    <x v="3"/>
    <x v="40"/>
    <x v="34"/>
    <x v="0"/>
    <x v="1"/>
    <x v="1"/>
    <x v="0"/>
    <n v="1"/>
    <n v="7"/>
    <n v="3242.05"/>
    <n v="7194.02"/>
  </r>
  <r>
    <x v="5"/>
    <x v="36"/>
    <x v="19"/>
    <x v="1"/>
    <x v="1"/>
    <x v="1"/>
    <x v="3"/>
    <n v="0"/>
    <n v="2"/>
    <n v="6001.9"/>
    <n v="6001.9"/>
  </r>
  <r>
    <x v="4"/>
    <x v="39"/>
    <x v="18"/>
    <x v="11"/>
    <x v="1"/>
    <x v="1"/>
    <x v="1"/>
    <n v="16"/>
    <n v="1641"/>
    <n v="344613.32"/>
    <n v="344613.32"/>
  </r>
  <r>
    <x v="1"/>
    <x v="27"/>
    <x v="20"/>
    <x v="9"/>
    <x v="1"/>
    <x v="1"/>
    <x v="1"/>
    <n v="123"/>
    <n v="5514"/>
    <n v="952446.68"/>
    <n v="952446.68"/>
  </r>
  <r>
    <x v="3"/>
    <x v="7"/>
    <x v="13"/>
    <x v="6"/>
    <x v="1"/>
    <x v="1"/>
    <x v="2"/>
    <n v="2"/>
    <n v="3"/>
    <n v="10787.36"/>
    <n v="21905.35"/>
  </r>
  <r>
    <x v="1"/>
    <x v="31"/>
    <x v="20"/>
    <x v="9"/>
    <x v="1"/>
    <x v="1"/>
    <x v="2"/>
    <n v="16"/>
    <n v="52"/>
    <n v="4397.32"/>
    <n v="13840.59"/>
  </r>
  <r>
    <x v="5"/>
    <x v="32"/>
    <x v="28"/>
    <x v="3"/>
    <x v="1"/>
    <x v="1"/>
    <x v="1"/>
    <n v="1"/>
    <n v="22"/>
    <n v="8491.9599999999991"/>
    <n v="8491.9599999999991"/>
  </r>
  <r>
    <x v="4"/>
    <x v="25"/>
    <x v="28"/>
    <x v="3"/>
    <x v="1"/>
    <x v="1"/>
    <x v="2"/>
    <n v="0"/>
    <n v="29"/>
    <n v="4370.3100000000004"/>
    <n v="9177.8799999999992"/>
  </r>
  <r>
    <x v="4"/>
    <x v="41"/>
    <x v="3"/>
    <x v="2"/>
    <x v="1"/>
    <x v="1"/>
    <x v="2"/>
    <n v="1"/>
    <n v="7"/>
    <n v="3278.76"/>
    <n v="23802.29"/>
  </r>
  <r>
    <x v="1"/>
    <x v="29"/>
    <x v="0"/>
    <x v="0"/>
    <x v="1"/>
    <x v="1"/>
    <x v="3"/>
    <n v="0"/>
    <n v="1"/>
    <n v="75.61"/>
    <n v="75.61"/>
  </r>
  <r>
    <x v="4"/>
    <x v="11"/>
    <x v="23"/>
    <x v="5"/>
    <x v="1"/>
    <x v="1"/>
    <x v="0"/>
    <n v="0"/>
    <n v="2"/>
    <n v="232.32"/>
    <n v="232.32"/>
  </r>
  <r>
    <x v="5"/>
    <x v="36"/>
    <x v="28"/>
    <x v="3"/>
    <x v="1"/>
    <x v="1"/>
    <x v="1"/>
    <n v="0"/>
    <n v="5"/>
    <n v="5468.6"/>
    <n v="5468.6"/>
  </r>
  <r>
    <x v="3"/>
    <x v="50"/>
    <x v="5"/>
    <x v="4"/>
    <x v="1"/>
    <x v="1"/>
    <x v="2"/>
    <n v="22"/>
    <n v="14"/>
    <n v="200.08"/>
    <n v="2569.2800000000002"/>
  </r>
  <r>
    <x v="7"/>
    <x v="62"/>
    <x v="2"/>
    <x v="1"/>
    <x v="1"/>
    <x v="1"/>
    <x v="2"/>
    <n v="0"/>
    <n v="1"/>
    <n v="32.5"/>
    <n v="32.5"/>
  </r>
  <r>
    <x v="5"/>
    <x v="14"/>
    <x v="6"/>
    <x v="5"/>
    <x v="1"/>
    <x v="1"/>
    <x v="2"/>
    <n v="0"/>
    <n v="1"/>
    <n v="45"/>
    <n v="45"/>
  </r>
  <r>
    <x v="3"/>
    <x v="8"/>
    <x v="15"/>
    <x v="4"/>
    <x v="1"/>
    <x v="1"/>
    <x v="2"/>
    <n v="1"/>
    <n v="1"/>
    <n v="206.66"/>
    <n v="1799.79"/>
  </r>
  <r>
    <x v="5"/>
    <x v="13"/>
    <x v="9"/>
    <x v="7"/>
    <x v="1"/>
    <x v="1"/>
    <x v="0"/>
    <n v="0"/>
    <n v="1"/>
    <n v="22.74"/>
    <n v="111.9"/>
  </r>
  <r>
    <x v="5"/>
    <x v="10"/>
    <x v="19"/>
    <x v="1"/>
    <x v="1"/>
    <x v="1"/>
    <x v="0"/>
    <n v="0"/>
    <n v="147"/>
    <n v="18831.27"/>
    <n v="18831.27"/>
  </r>
  <r>
    <x v="3"/>
    <x v="7"/>
    <x v="7"/>
    <x v="6"/>
    <x v="1"/>
    <x v="1"/>
    <x v="2"/>
    <n v="0"/>
    <n v="7"/>
    <n v="825.35"/>
    <n v="1407.35"/>
  </r>
  <r>
    <x v="1"/>
    <x v="1"/>
    <x v="17"/>
    <x v="1"/>
    <x v="1"/>
    <x v="1"/>
    <x v="0"/>
    <n v="0"/>
    <n v="1"/>
    <n v="884.06"/>
    <n v="4420.29"/>
  </r>
  <r>
    <x v="1"/>
    <x v="42"/>
    <x v="33"/>
    <x v="11"/>
    <x v="1"/>
    <x v="1"/>
    <x v="1"/>
    <n v="0"/>
    <n v="7"/>
    <n v="372.9"/>
    <n v="372.9"/>
  </r>
  <r>
    <x v="1"/>
    <x v="29"/>
    <x v="33"/>
    <x v="11"/>
    <x v="1"/>
    <x v="1"/>
    <x v="2"/>
    <n v="0"/>
    <n v="4"/>
    <n v="234.43"/>
    <n v="428.16"/>
  </r>
  <r>
    <x v="4"/>
    <x v="34"/>
    <x v="6"/>
    <x v="5"/>
    <x v="1"/>
    <x v="1"/>
    <x v="3"/>
    <n v="0"/>
    <n v="2"/>
    <n v="277.63"/>
    <n v="277.63"/>
  </r>
  <r>
    <x v="5"/>
    <x v="10"/>
    <x v="35"/>
    <x v="3"/>
    <x v="1"/>
    <x v="1"/>
    <x v="3"/>
    <n v="0"/>
    <n v="1"/>
    <n v="21.61"/>
    <n v="106.3"/>
  </r>
  <r>
    <x v="1"/>
    <x v="27"/>
    <x v="33"/>
    <x v="11"/>
    <x v="1"/>
    <x v="1"/>
    <x v="1"/>
    <n v="0"/>
    <n v="3"/>
    <n v="1097.6099999999999"/>
    <n v="1097.6099999999999"/>
  </r>
  <r>
    <x v="1"/>
    <x v="31"/>
    <x v="37"/>
    <x v="12"/>
    <x v="1"/>
    <x v="1"/>
    <x v="0"/>
    <n v="0"/>
    <n v="2"/>
    <n v="230.64"/>
    <n v="230.64"/>
  </r>
  <r>
    <x v="2"/>
    <x v="65"/>
    <x v="22"/>
    <x v="12"/>
    <x v="1"/>
    <x v="1"/>
    <x v="2"/>
    <n v="0"/>
    <n v="1"/>
    <n v="70.349999999999994"/>
    <n v="70.349999999999994"/>
  </r>
  <r>
    <x v="4"/>
    <x v="45"/>
    <x v="24"/>
    <x v="2"/>
    <x v="1"/>
    <x v="1"/>
    <x v="3"/>
    <n v="0"/>
    <n v="6"/>
    <n v="1458.38"/>
    <n v="9453.73"/>
  </r>
  <r>
    <x v="5"/>
    <x v="10"/>
    <x v="25"/>
    <x v="12"/>
    <x v="1"/>
    <x v="1"/>
    <x v="1"/>
    <n v="39"/>
    <n v="75"/>
    <n v="36487.85"/>
    <n v="36487.85"/>
  </r>
  <r>
    <x v="5"/>
    <x v="30"/>
    <x v="4"/>
    <x v="3"/>
    <x v="1"/>
    <x v="1"/>
    <x v="1"/>
    <n v="4"/>
    <n v="2"/>
    <n v="469"/>
    <n v="469"/>
  </r>
  <r>
    <x v="4"/>
    <x v="47"/>
    <x v="30"/>
    <x v="10"/>
    <x v="1"/>
    <x v="1"/>
    <x v="3"/>
    <n v="0"/>
    <n v="1"/>
    <n v="9.66"/>
    <n v="48.32"/>
  </r>
  <r>
    <x v="5"/>
    <x v="44"/>
    <x v="8"/>
    <x v="5"/>
    <x v="1"/>
    <x v="1"/>
    <x v="2"/>
    <n v="0"/>
    <n v="5"/>
    <n v="31.82"/>
    <n v="1993.8"/>
  </r>
  <r>
    <x v="5"/>
    <x v="14"/>
    <x v="8"/>
    <x v="5"/>
    <x v="1"/>
    <x v="1"/>
    <x v="2"/>
    <n v="0"/>
    <n v="2"/>
    <n v="0"/>
    <n v="1954.86"/>
  </r>
  <r>
    <x v="4"/>
    <x v="4"/>
    <x v="18"/>
    <x v="11"/>
    <x v="1"/>
    <x v="1"/>
    <x v="2"/>
    <n v="3"/>
    <n v="283"/>
    <n v="80436.47"/>
    <n v="122473.37"/>
  </r>
  <r>
    <x v="4"/>
    <x v="25"/>
    <x v="30"/>
    <x v="10"/>
    <x v="1"/>
    <x v="1"/>
    <x v="2"/>
    <n v="0"/>
    <n v="1"/>
    <n v="112.97"/>
    <n v="112.97"/>
  </r>
  <r>
    <x v="4"/>
    <x v="11"/>
    <x v="16"/>
    <x v="10"/>
    <x v="1"/>
    <x v="1"/>
    <x v="3"/>
    <n v="0"/>
    <n v="2"/>
    <n v="9.66"/>
    <n v="5036.7299999999996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5"/>
    <x v="23"/>
    <x v="38"/>
    <x v="9"/>
    <x v="1"/>
    <x v="1"/>
    <x v="1"/>
    <n v="14"/>
    <n v="2589"/>
    <n v="439515.44"/>
    <n v="439515.44"/>
  </r>
  <r>
    <x v="4"/>
    <x v="34"/>
    <x v="1"/>
    <x v="0"/>
    <x v="1"/>
    <x v="1"/>
    <x v="3"/>
    <n v="0"/>
    <n v="1"/>
    <n v="110.42"/>
    <n v="110.42"/>
  </r>
  <r>
    <x v="4"/>
    <x v="28"/>
    <x v="23"/>
    <x v="5"/>
    <x v="1"/>
    <x v="1"/>
    <x v="3"/>
    <n v="3"/>
    <n v="50"/>
    <n v="7055.85"/>
    <n v="37251.49"/>
  </r>
  <r>
    <x v="4"/>
    <x v="25"/>
    <x v="8"/>
    <x v="5"/>
    <x v="1"/>
    <x v="1"/>
    <x v="1"/>
    <n v="5"/>
    <n v="41"/>
    <n v="8083.33"/>
    <n v="8083.33"/>
  </r>
  <r>
    <x v="5"/>
    <x v="43"/>
    <x v="6"/>
    <x v="5"/>
    <x v="1"/>
    <x v="1"/>
    <x v="1"/>
    <n v="0"/>
    <n v="1"/>
    <n v="113.72"/>
    <n v="113.72"/>
  </r>
  <r>
    <x v="1"/>
    <x v="42"/>
    <x v="1"/>
    <x v="0"/>
    <x v="1"/>
    <x v="1"/>
    <x v="1"/>
    <n v="0"/>
    <n v="3"/>
    <n v="269.13"/>
    <n v="1323.75"/>
  </r>
  <r>
    <x v="3"/>
    <x v="15"/>
    <x v="1"/>
    <x v="0"/>
    <x v="1"/>
    <x v="1"/>
    <x v="2"/>
    <n v="0"/>
    <n v="3"/>
    <n v="1024.6300000000001"/>
    <n v="6610.5"/>
  </r>
  <r>
    <x v="4"/>
    <x v="33"/>
    <x v="26"/>
    <x v="6"/>
    <x v="1"/>
    <x v="1"/>
    <x v="1"/>
    <n v="0"/>
    <n v="1"/>
    <n v="9.66"/>
    <n v="48.32"/>
  </r>
  <r>
    <x v="3"/>
    <x v="3"/>
    <x v="3"/>
    <x v="2"/>
    <x v="1"/>
    <x v="1"/>
    <x v="2"/>
    <n v="8"/>
    <n v="627"/>
    <n v="108302.65"/>
    <n v="129955.97"/>
  </r>
  <r>
    <x v="3"/>
    <x v="50"/>
    <x v="11"/>
    <x v="2"/>
    <x v="1"/>
    <x v="1"/>
    <x v="2"/>
    <n v="75"/>
    <n v="1308"/>
    <n v="217491.48"/>
    <n v="272849.88"/>
  </r>
  <r>
    <x v="3"/>
    <x v="15"/>
    <x v="0"/>
    <x v="0"/>
    <x v="1"/>
    <x v="1"/>
    <x v="2"/>
    <n v="0"/>
    <n v="4"/>
    <n v="316.33999999999997"/>
    <n v="769.25"/>
  </r>
  <r>
    <x v="4"/>
    <x v="47"/>
    <x v="23"/>
    <x v="5"/>
    <x v="1"/>
    <x v="1"/>
    <x v="2"/>
    <n v="94"/>
    <n v="18"/>
    <n v="2183.84"/>
    <n v="2183.84"/>
  </r>
  <r>
    <x v="5"/>
    <x v="10"/>
    <x v="29"/>
    <x v="11"/>
    <x v="1"/>
    <x v="1"/>
    <x v="0"/>
    <n v="0"/>
    <n v="1"/>
    <n v="43.37"/>
    <n v="213.32"/>
  </r>
  <r>
    <x v="1"/>
    <x v="24"/>
    <x v="0"/>
    <x v="0"/>
    <x v="1"/>
    <x v="1"/>
    <x v="1"/>
    <n v="0"/>
    <n v="2"/>
    <n v="159.22"/>
    <n v="159.22"/>
  </r>
  <r>
    <x v="1"/>
    <x v="1"/>
    <x v="32"/>
    <x v="8"/>
    <x v="1"/>
    <x v="1"/>
    <x v="1"/>
    <n v="0"/>
    <n v="1"/>
    <n v="113.72"/>
    <n v="113.72"/>
  </r>
  <r>
    <x v="4"/>
    <x v="45"/>
    <x v="28"/>
    <x v="3"/>
    <x v="1"/>
    <x v="1"/>
    <x v="2"/>
    <n v="46"/>
    <n v="776"/>
    <n v="162582.15"/>
    <n v="224409.2"/>
  </r>
  <r>
    <x v="5"/>
    <x v="23"/>
    <x v="38"/>
    <x v="9"/>
    <x v="1"/>
    <x v="1"/>
    <x v="3"/>
    <n v="0"/>
    <n v="3"/>
    <n v="1798.33"/>
    <n v="1916.91"/>
  </r>
  <r>
    <x v="5"/>
    <x v="23"/>
    <x v="38"/>
    <x v="9"/>
    <x v="1"/>
    <x v="1"/>
    <x v="2"/>
    <n v="2"/>
    <n v="95"/>
    <n v="7765.08"/>
    <n v="9894.4"/>
  </r>
  <r>
    <x v="4"/>
    <x v="11"/>
    <x v="33"/>
    <x v="11"/>
    <x v="1"/>
    <x v="1"/>
    <x v="3"/>
    <n v="0"/>
    <n v="11"/>
    <n v="1807.97"/>
    <n v="7437.85"/>
  </r>
  <r>
    <x v="5"/>
    <x v="13"/>
    <x v="0"/>
    <x v="0"/>
    <x v="1"/>
    <x v="1"/>
    <x v="3"/>
    <n v="0"/>
    <n v="2"/>
    <n v="118.3"/>
    <n v="702.56"/>
  </r>
  <r>
    <x v="5"/>
    <x v="36"/>
    <x v="33"/>
    <x v="11"/>
    <x v="1"/>
    <x v="1"/>
    <x v="1"/>
    <n v="0"/>
    <n v="4"/>
    <n v="50.4"/>
    <n v="50.4"/>
  </r>
  <r>
    <x v="4"/>
    <x v="11"/>
    <x v="27"/>
    <x v="10"/>
    <x v="1"/>
    <x v="1"/>
    <x v="1"/>
    <n v="0"/>
    <n v="1"/>
    <n v="122.3"/>
    <n v="122.3"/>
  </r>
  <r>
    <x v="0"/>
    <x v="21"/>
    <x v="34"/>
    <x v="0"/>
    <x v="1"/>
    <x v="1"/>
    <x v="2"/>
    <n v="26"/>
    <n v="177"/>
    <n v="43353.93"/>
    <n v="62378.17"/>
  </r>
  <r>
    <x v="4"/>
    <x v="11"/>
    <x v="8"/>
    <x v="5"/>
    <x v="1"/>
    <x v="1"/>
    <x v="2"/>
    <n v="0"/>
    <n v="13"/>
    <n v="402.07"/>
    <n v="5737.41"/>
  </r>
  <r>
    <x v="5"/>
    <x v="32"/>
    <x v="32"/>
    <x v="8"/>
    <x v="1"/>
    <x v="1"/>
    <x v="1"/>
    <n v="0"/>
    <n v="2"/>
    <n v="66.58"/>
    <n v="66.58"/>
  </r>
  <r>
    <x v="1"/>
    <x v="24"/>
    <x v="35"/>
    <x v="3"/>
    <x v="1"/>
    <x v="1"/>
    <x v="1"/>
    <n v="0"/>
    <n v="1"/>
    <n v="7.07"/>
    <n v="7.07"/>
  </r>
  <r>
    <x v="4"/>
    <x v="4"/>
    <x v="18"/>
    <x v="11"/>
    <x v="1"/>
    <x v="1"/>
    <x v="3"/>
    <n v="5"/>
    <n v="134"/>
    <n v="18383.810000000001"/>
    <n v="77771.33"/>
  </r>
  <r>
    <x v="4"/>
    <x v="34"/>
    <x v="32"/>
    <x v="8"/>
    <x v="1"/>
    <x v="1"/>
    <x v="1"/>
    <n v="15"/>
    <n v="537"/>
    <n v="84620.78"/>
    <n v="84620.78"/>
  </r>
  <r>
    <x v="4"/>
    <x v="28"/>
    <x v="30"/>
    <x v="10"/>
    <x v="1"/>
    <x v="1"/>
    <x v="3"/>
    <n v="0"/>
    <n v="7"/>
    <n v="1759.99"/>
    <n v="2069.7800000000002"/>
  </r>
  <r>
    <x v="5"/>
    <x v="30"/>
    <x v="35"/>
    <x v="3"/>
    <x v="1"/>
    <x v="1"/>
    <x v="1"/>
    <n v="0"/>
    <n v="6"/>
    <n v="1104.01"/>
    <n v="1104.01"/>
  </r>
  <r>
    <x v="1"/>
    <x v="31"/>
    <x v="15"/>
    <x v="4"/>
    <x v="1"/>
    <x v="1"/>
    <x v="1"/>
    <n v="0"/>
    <n v="1"/>
    <n v="113.72"/>
    <n v="113.72"/>
  </r>
  <r>
    <x v="7"/>
    <x v="66"/>
    <x v="9"/>
    <x v="7"/>
    <x v="1"/>
    <x v="1"/>
    <x v="2"/>
    <n v="0"/>
    <n v="1"/>
    <n v="526.58000000000004"/>
    <n v="2406.11"/>
  </r>
  <r>
    <x v="5"/>
    <x v="20"/>
    <x v="31"/>
    <x v="7"/>
    <x v="1"/>
    <x v="1"/>
    <x v="3"/>
    <n v="0"/>
    <n v="10"/>
    <n v="797.82"/>
    <n v="3169.41"/>
  </r>
  <r>
    <x v="5"/>
    <x v="14"/>
    <x v="10"/>
    <x v="8"/>
    <x v="1"/>
    <x v="1"/>
    <x v="0"/>
    <n v="0"/>
    <n v="1"/>
    <n v="250"/>
    <n v="516.03"/>
  </r>
  <r>
    <x v="1"/>
    <x v="38"/>
    <x v="22"/>
    <x v="12"/>
    <x v="1"/>
    <x v="1"/>
    <x v="2"/>
    <n v="0"/>
    <n v="4"/>
    <n v="434.24"/>
    <n v="434.24"/>
  </r>
  <r>
    <x v="5"/>
    <x v="23"/>
    <x v="31"/>
    <x v="7"/>
    <x v="1"/>
    <x v="1"/>
    <x v="1"/>
    <n v="0"/>
    <n v="1"/>
    <n v="39.479999999999997"/>
    <n v="39.479999999999997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5"/>
    <x v="43"/>
    <x v="9"/>
    <x v="7"/>
    <x v="1"/>
    <x v="1"/>
    <x v="1"/>
    <n v="3"/>
    <n v="11"/>
    <n v="986.9"/>
    <n v="986.9"/>
  </r>
  <r>
    <x v="1"/>
    <x v="1"/>
    <x v="4"/>
    <x v="3"/>
    <x v="1"/>
    <x v="1"/>
    <x v="3"/>
    <n v="0"/>
    <n v="4"/>
    <n v="951.04"/>
    <n v="4742.1099999999997"/>
  </r>
  <r>
    <x v="4"/>
    <x v="33"/>
    <x v="27"/>
    <x v="10"/>
    <x v="1"/>
    <x v="1"/>
    <x v="2"/>
    <n v="6"/>
    <n v="16"/>
    <n v="3840.41"/>
    <n v="10569.18"/>
  </r>
  <r>
    <x v="1"/>
    <x v="31"/>
    <x v="14"/>
    <x v="7"/>
    <x v="1"/>
    <x v="1"/>
    <x v="2"/>
    <n v="0"/>
    <n v="4"/>
    <n v="2003.13"/>
    <n v="2003.13"/>
  </r>
  <r>
    <x v="4"/>
    <x v="41"/>
    <x v="6"/>
    <x v="5"/>
    <x v="1"/>
    <x v="1"/>
    <x v="1"/>
    <n v="19"/>
    <n v="2434"/>
    <n v="475844.05"/>
    <n v="475844.05"/>
  </r>
  <r>
    <x v="1"/>
    <x v="31"/>
    <x v="33"/>
    <x v="11"/>
    <x v="1"/>
    <x v="1"/>
    <x v="1"/>
    <n v="0"/>
    <n v="8"/>
    <n v="126.62"/>
    <n v="126.62"/>
  </r>
  <r>
    <x v="4"/>
    <x v="17"/>
    <x v="23"/>
    <x v="5"/>
    <x v="1"/>
    <x v="1"/>
    <x v="1"/>
    <n v="86"/>
    <n v="1010"/>
    <n v="247324.39"/>
    <n v="247324.39"/>
  </r>
  <r>
    <x v="4"/>
    <x v="45"/>
    <x v="4"/>
    <x v="3"/>
    <x v="1"/>
    <x v="1"/>
    <x v="1"/>
    <n v="22"/>
    <n v="2249"/>
    <n v="483353.13"/>
    <n v="483353.13"/>
  </r>
  <r>
    <x v="5"/>
    <x v="20"/>
    <x v="36"/>
    <x v="8"/>
    <x v="1"/>
    <x v="1"/>
    <x v="3"/>
    <n v="0"/>
    <n v="20"/>
    <n v="4342.53"/>
    <n v="20603.810000000001"/>
  </r>
  <r>
    <x v="4"/>
    <x v="47"/>
    <x v="5"/>
    <x v="4"/>
    <x v="1"/>
    <x v="1"/>
    <x v="2"/>
    <n v="0"/>
    <n v="16"/>
    <n v="12371.91"/>
    <n v="12371.91"/>
  </r>
  <r>
    <x v="4"/>
    <x v="28"/>
    <x v="27"/>
    <x v="10"/>
    <x v="1"/>
    <x v="1"/>
    <x v="1"/>
    <n v="0"/>
    <n v="11"/>
    <n v="211.56"/>
    <n v="211.56"/>
  </r>
  <r>
    <x v="5"/>
    <x v="30"/>
    <x v="29"/>
    <x v="11"/>
    <x v="1"/>
    <x v="1"/>
    <x v="0"/>
    <n v="0"/>
    <n v="2"/>
    <n v="265.10000000000002"/>
    <n v="265.10000000000002"/>
  </r>
  <r>
    <x v="3"/>
    <x v="7"/>
    <x v="30"/>
    <x v="10"/>
    <x v="1"/>
    <x v="1"/>
    <x v="2"/>
    <n v="3"/>
    <n v="668"/>
    <n v="103829.75999999999"/>
    <n v="120169.87"/>
  </r>
  <r>
    <x v="4"/>
    <x v="33"/>
    <x v="27"/>
    <x v="10"/>
    <x v="1"/>
    <x v="1"/>
    <x v="0"/>
    <n v="13"/>
    <n v="1380"/>
    <n v="357982.16"/>
    <n v="418067.08"/>
  </r>
  <r>
    <x v="3"/>
    <x v="7"/>
    <x v="21"/>
    <x v="4"/>
    <x v="1"/>
    <x v="1"/>
    <x v="0"/>
    <n v="12"/>
    <n v="985"/>
    <n v="248521.45"/>
    <n v="298987.59000000003"/>
  </r>
  <r>
    <x v="1"/>
    <x v="31"/>
    <x v="20"/>
    <x v="9"/>
    <x v="1"/>
    <x v="1"/>
    <x v="3"/>
    <n v="0"/>
    <n v="136"/>
    <n v="30120.27"/>
    <n v="105300.81"/>
  </r>
  <r>
    <x v="5"/>
    <x v="49"/>
    <x v="5"/>
    <x v="4"/>
    <x v="1"/>
    <x v="1"/>
    <x v="2"/>
    <n v="0"/>
    <n v="11"/>
    <n v="9583.4599999999991"/>
    <n v="9583.4599999999991"/>
  </r>
  <r>
    <x v="1"/>
    <x v="27"/>
    <x v="31"/>
    <x v="7"/>
    <x v="1"/>
    <x v="1"/>
    <x v="1"/>
    <n v="0"/>
    <n v="5"/>
    <n v="593.35"/>
    <n v="593.35"/>
  </r>
  <r>
    <x v="4"/>
    <x v="47"/>
    <x v="11"/>
    <x v="2"/>
    <x v="1"/>
    <x v="1"/>
    <x v="1"/>
    <n v="0"/>
    <n v="15"/>
    <n v="1489.73"/>
    <n v="1489.73"/>
  </r>
  <r>
    <x v="5"/>
    <x v="32"/>
    <x v="24"/>
    <x v="2"/>
    <x v="1"/>
    <x v="1"/>
    <x v="1"/>
    <n v="0"/>
    <n v="5"/>
    <n v="267.55"/>
    <n v="267.55"/>
  </r>
  <r>
    <x v="4"/>
    <x v="28"/>
    <x v="23"/>
    <x v="5"/>
    <x v="1"/>
    <x v="1"/>
    <x v="2"/>
    <n v="30"/>
    <n v="24"/>
    <n v="3945.85"/>
    <n v="14012.55"/>
  </r>
  <r>
    <x v="3"/>
    <x v="16"/>
    <x v="13"/>
    <x v="6"/>
    <x v="1"/>
    <x v="1"/>
    <x v="2"/>
    <n v="0"/>
    <n v="23"/>
    <n v="1383.03"/>
    <n v="13111.8"/>
  </r>
  <r>
    <x v="3"/>
    <x v="8"/>
    <x v="27"/>
    <x v="10"/>
    <x v="1"/>
    <x v="1"/>
    <x v="3"/>
    <n v="0"/>
    <n v="228"/>
    <n v="16124.81"/>
    <n v="70414.539999999994"/>
  </r>
  <r>
    <x v="3"/>
    <x v="22"/>
    <x v="26"/>
    <x v="6"/>
    <x v="1"/>
    <x v="1"/>
    <x v="0"/>
    <n v="1"/>
    <n v="639"/>
    <n v="123953.8"/>
    <n v="126810.04"/>
  </r>
  <r>
    <x v="5"/>
    <x v="44"/>
    <x v="18"/>
    <x v="11"/>
    <x v="1"/>
    <x v="1"/>
    <x v="1"/>
    <n v="0"/>
    <n v="497"/>
    <n v="322205.89"/>
    <n v="322205.89"/>
  </r>
  <r>
    <x v="5"/>
    <x v="14"/>
    <x v="1"/>
    <x v="0"/>
    <x v="1"/>
    <x v="1"/>
    <x v="1"/>
    <n v="0"/>
    <n v="1"/>
    <n v="37.86"/>
    <n v="37.86"/>
  </r>
  <r>
    <x v="4"/>
    <x v="17"/>
    <x v="26"/>
    <x v="6"/>
    <x v="1"/>
    <x v="1"/>
    <x v="1"/>
    <n v="0"/>
    <n v="1"/>
    <n v="9.66"/>
    <n v="48.32"/>
  </r>
  <r>
    <x v="3"/>
    <x v="7"/>
    <x v="21"/>
    <x v="4"/>
    <x v="1"/>
    <x v="1"/>
    <x v="3"/>
    <n v="1"/>
    <n v="139"/>
    <n v="17551.05"/>
    <n v="49028.92"/>
  </r>
  <r>
    <x v="5"/>
    <x v="49"/>
    <x v="9"/>
    <x v="7"/>
    <x v="1"/>
    <x v="1"/>
    <x v="1"/>
    <n v="22"/>
    <n v="1323"/>
    <n v="347831.74"/>
    <n v="347831.74"/>
  </r>
  <r>
    <x v="1"/>
    <x v="42"/>
    <x v="4"/>
    <x v="3"/>
    <x v="1"/>
    <x v="1"/>
    <x v="3"/>
    <n v="0"/>
    <n v="2"/>
    <n v="574.76"/>
    <n v="2827.88"/>
  </r>
  <r>
    <x v="5"/>
    <x v="6"/>
    <x v="18"/>
    <x v="11"/>
    <x v="1"/>
    <x v="1"/>
    <x v="1"/>
    <n v="2"/>
    <n v="31"/>
    <n v="19665.95"/>
    <n v="19665.95"/>
  </r>
  <r>
    <x v="0"/>
    <x v="57"/>
    <x v="34"/>
    <x v="0"/>
    <x v="1"/>
    <x v="1"/>
    <x v="2"/>
    <n v="0"/>
    <n v="12"/>
    <n v="1100.58"/>
    <n v="1100.58"/>
  </r>
  <r>
    <x v="5"/>
    <x v="32"/>
    <x v="25"/>
    <x v="12"/>
    <x v="1"/>
    <x v="1"/>
    <x v="0"/>
    <n v="1"/>
    <n v="7"/>
    <n v="4039.12"/>
    <n v="5206.6099999999997"/>
  </r>
  <r>
    <x v="2"/>
    <x v="19"/>
    <x v="37"/>
    <x v="12"/>
    <x v="1"/>
    <x v="1"/>
    <x v="2"/>
    <n v="0"/>
    <n v="1"/>
    <n v="882.56"/>
    <n v="882.56"/>
  </r>
  <r>
    <x v="3"/>
    <x v="26"/>
    <x v="34"/>
    <x v="0"/>
    <x v="1"/>
    <x v="1"/>
    <x v="3"/>
    <n v="0"/>
    <n v="3"/>
    <n v="74.86"/>
    <n v="87.43"/>
  </r>
  <r>
    <x v="5"/>
    <x v="13"/>
    <x v="20"/>
    <x v="9"/>
    <x v="1"/>
    <x v="1"/>
    <x v="2"/>
    <n v="3"/>
    <n v="103"/>
    <n v="11989.42"/>
    <n v="16457.97"/>
  </r>
  <r>
    <x v="3"/>
    <x v="22"/>
    <x v="1"/>
    <x v="0"/>
    <x v="1"/>
    <x v="1"/>
    <x v="1"/>
    <n v="52"/>
    <n v="4271"/>
    <n v="1014598.66"/>
    <n v="1577586.91"/>
  </r>
  <r>
    <x v="4"/>
    <x v="11"/>
    <x v="23"/>
    <x v="5"/>
    <x v="1"/>
    <x v="1"/>
    <x v="2"/>
    <n v="0"/>
    <n v="1"/>
    <n v="221.97"/>
    <n v="221.97"/>
  </r>
  <r>
    <x v="4"/>
    <x v="11"/>
    <x v="36"/>
    <x v="8"/>
    <x v="1"/>
    <x v="1"/>
    <x v="2"/>
    <n v="2"/>
    <n v="168"/>
    <n v="26475.26"/>
    <n v="29289.7"/>
  </r>
  <r>
    <x v="5"/>
    <x v="44"/>
    <x v="10"/>
    <x v="8"/>
    <x v="1"/>
    <x v="1"/>
    <x v="1"/>
    <n v="7"/>
    <n v="46"/>
    <n v="4745.54"/>
    <n v="4745.54"/>
  </r>
  <r>
    <x v="4"/>
    <x v="17"/>
    <x v="27"/>
    <x v="10"/>
    <x v="1"/>
    <x v="1"/>
    <x v="0"/>
    <n v="2"/>
    <n v="67"/>
    <n v="16493.59"/>
    <n v="72577.02"/>
  </r>
  <r>
    <x v="1"/>
    <x v="1"/>
    <x v="14"/>
    <x v="7"/>
    <x v="1"/>
    <x v="1"/>
    <x v="1"/>
    <n v="0"/>
    <n v="1"/>
    <n v="52.87"/>
    <n v="52.87"/>
  </r>
  <r>
    <x v="5"/>
    <x v="36"/>
    <x v="2"/>
    <x v="1"/>
    <x v="1"/>
    <x v="1"/>
    <x v="0"/>
    <n v="27"/>
    <n v="176"/>
    <n v="27998.49"/>
    <n v="70396.19"/>
  </r>
  <r>
    <x v="4"/>
    <x v="25"/>
    <x v="8"/>
    <x v="5"/>
    <x v="1"/>
    <x v="1"/>
    <x v="0"/>
    <n v="5"/>
    <n v="330"/>
    <n v="80536.33"/>
    <n v="135653.65"/>
  </r>
  <r>
    <x v="5"/>
    <x v="49"/>
    <x v="33"/>
    <x v="11"/>
    <x v="1"/>
    <x v="1"/>
    <x v="3"/>
    <n v="0"/>
    <n v="3"/>
    <n v="122.84"/>
    <n v="406.84"/>
  </r>
  <r>
    <x v="1"/>
    <x v="35"/>
    <x v="2"/>
    <x v="1"/>
    <x v="1"/>
    <x v="1"/>
    <x v="1"/>
    <n v="12"/>
    <n v="12"/>
    <n v="13843.86"/>
    <n v="13843.86"/>
  </r>
  <r>
    <x v="1"/>
    <x v="1"/>
    <x v="17"/>
    <x v="1"/>
    <x v="1"/>
    <x v="1"/>
    <x v="2"/>
    <n v="1"/>
    <n v="2"/>
    <n v="550.64"/>
    <n v="642.26"/>
  </r>
  <r>
    <x v="4"/>
    <x v="37"/>
    <x v="27"/>
    <x v="10"/>
    <x v="1"/>
    <x v="1"/>
    <x v="0"/>
    <n v="0"/>
    <n v="11"/>
    <n v="677.86"/>
    <n v="1268.1300000000001"/>
  </r>
  <r>
    <x v="4"/>
    <x v="39"/>
    <x v="24"/>
    <x v="2"/>
    <x v="1"/>
    <x v="1"/>
    <x v="1"/>
    <n v="5"/>
    <n v="5"/>
    <n v="1509.38"/>
    <n v="1509.38"/>
  </r>
  <r>
    <x v="5"/>
    <x v="32"/>
    <x v="22"/>
    <x v="12"/>
    <x v="1"/>
    <x v="1"/>
    <x v="2"/>
    <n v="3"/>
    <n v="5"/>
    <n v="125"/>
    <n v="2564.0700000000002"/>
  </r>
  <r>
    <x v="3"/>
    <x v="55"/>
    <x v="0"/>
    <x v="0"/>
    <x v="1"/>
    <x v="1"/>
    <x v="1"/>
    <n v="0"/>
    <n v="30"/>
    <n v="2208.88"/>
    <n v="9694.89"/>
  </r>
  <r>
    <x v="5"/>
    <x v="43"/>
    <x v="31"/>
    <x v="7"/>
    <x v="1"/>
    <x v="1"/>
    <x v="1"/>
    <n v="1"/>
    <n v="9"/>
    <n v="693.91"/>
    <n v="693.91"/>
  </r>
  <r>
    <x v="5"/>
    <x v="44"/>
    <x v="29"/>
    <x v="11"/>
    <x v="1"/>
    <x v="1"/>
    <x v="0"/>
    <n v="2"/>
    <n v="2"/>
    <n v="207.33"/>
    <n v="350.45"/>
  </r>
  <r>
    <x v="1"/>
    <x v="1"/>
    <x v="9"/>
    <x v="7"/>
    <x v="1"/>
    <x v="1"/>
    <x v="3"/>
    <n v="0"/>
    <n v="1"/>
    <n v="49.61"/>
    <n v="75.61"/>
  </r>
  <r>
    <x v="4"/>
    <x v="4"/>
    <x v="8"/>
    <x v="5"/>
    <x v="1"/>
    <x v="1"/>
    <x v="1"/>
    <n v="3"/>
    <n v="12"/>
    <n v="2376.8200000000002"/>
    <n v="2376.8200000000002"/>
  </r>
  <r>
    <x v="3"/>
    <x v="40"/>
    <x v="34"/>
    <x v="0"/>
    <x v="1"/>
    <x v="1"/>
    <x v="2"/>
    <n v="0"/>
    <n v="6"/>
    <n v="361.36"/>
    <n v="2271.79"/>
  </r>
  <r>
    <x v="1"/>
    <x v="42"/>
    <x v="38"/>
    <x v="9"/>
    <x v="1"/>
    <x v="1"/>
    <x v="2"/>
    <n v="0"/>
    <n v="1"/>
    <n v="203.68"/>
    <n v="203.68"/>
  </r>
  <r>
    <x v="4"/>
    <x v="41"/>
    <x v="23"/>
    <x v="5"/>
    <x v="1"/>
    <x v="1"/>
    <x v="1"/>
    <n v="64"/>
    <n v="5461"/>
    <n v="1177228.74"/>
    <n v="1177228.74"/>
  </r>
  <r>
    <x v="3"/>
    <x v="50"/>
    <x v="16"/>
    <x v="10"/>
    <x v="1"/>
    <x v="1"/>
    <x v="3"/>
    <n v="0"/>
    <n v="57"/>
    <n v="6073.46"/>
    <n v="20422.43"/>
  </r>
  <r>
    <x v="1"/>
    <x v="27"/>
    <x v="20"/>
    <x v="9"/>
    <x v="1"/>
    <x v="1"/>
    <x v="2"/>
    <n v="44"/>
    <n v="110"/>
    <n v="11741.9"/>
    <n v="25025.200000000001"/>
  </r>
  <r>
    <x v="4"/>
    <x v="4"/>
    <x v="16"/>
    <x v="10"/>
    <x v="1"/>
    <x v="1"/>
    <x v="3"/>
    <n v="0"/>
    <n v="5"/>
    <n v="44.3"/>
    <n v="237.6"/>
  </r>
  <r>
    <x v="5"/>
    <x v="32"/>
    <x v="25"/>
    <x v="12"/>
    <x v="1"/>
    <x v="1"/>
    <x v="2"/>
    <n v="0"/>
    <n v="3"/>
    <n v="1424"/>
    <n v="10466.36"/>
  </r>
  <r>
    <x v="4"/>
    <x v="41"/>
    <x v="21"/>
    <x v="4"/>
    <x v="1"/>
    <x v="1"/>
    <x v="1"/>
    <n v="0"/>
    <n v="3"/>
    <n v="12102.79"/>
    <n v="12102.79"/>
  </r>
  <r>
    <x v="5"/>
    <x v="43"/>
    <x v="19"/>
    <x v="1"/>
    <x v="1"/>
    <x v="1"/>
    <x v="2"/>
    <n v="23"/>
    <n v="273"/>
    <n v="39527.660000000003"/>
    <n v="43573.15"/>
  </r>
  <r>
    <x v="1"/>
    <x v="31"/>
    <x v="19"/>
    <x v="1"/>
    <x v="1"/>
    <x v="1"/>
    <x v="0"/>
    <n v="1"/>
    <n v="2"/>
    <n v="529.70000000000005"/>
    <n v="1926.41"/>
  </r>
  <r>
    <x v="2"/>
    <x v="19"/>
    <x v="32"/>
    <x v="8"/>
    <x v="1"/>
    <x v="1"/>
    <x v="2"/>
    <n v="0"/>
    <n v="1"/>
    <n v="215.12"/>
    <n v="215.12"/>
  </r>
  <r>
    <x v="5"/>
    <x v="49"/>
    <x v="14"/>
    <x v="7"/>
    <x v="1"/>
    <x v="1"/>
    <x v="0"/>
    <n v="0"/>
    <n v="55"/>
    <n v="22395.15"/>
    <n v="22395.15"/>
  </r>
  <r>
    <x v="5"/>
    <x v="36"/>
    <x v="37"/>
    <x v="12"/>
    <x v="1"/>
    <x v="1"/>
    <x v="0"/>
    <n v="2"/>
    <n v="5"/>
    <n v="650.04999999999995"/>
    <n v="3166.14"/>
  </r>
  <r>
    <x v="5"/>
    <x v="43"/>
    <x v="28"/>
    <x v="3"/>
    <x v="1"/>
    <x v="1"/>
    <x v="1"/>
    <n v="0"/>
    <n v="14"/>
    <n v="3426.78"/>
    <n v="3426.78"/>
  </r>
  <r>
    <x v="5"/>
    <x v="43"/>
    <x v="25"/>
    <x v="12"/>
    <x v="1"/>
    <x v="1"/>
    <x v="3"/>
    <n v="0"/>
    <n v="3"/>
    <n v="60"/>
    <n v="300.99"/>
  </r>
  <r>
    <x v="5"/>
    <x v="6"/>
    <x v="18"/>
    <x v="11"/>
    <x v="1"/>
    <x v="1"/>
    <x v="3"/>
    <n v="0"/>
    <n v="41"/>
    <n v="5253.64"/>
    <n v="32305.38"/>
  </r>
  <r>
    <x v="3"/>
    <x v="15"/>
    <x v="30"/>
    <x v="10"/>
    <x v="1"/>
    <x v="1"/>
    <x v="1"/>
    <n v="78"/>
    <n v="1200"/>
    <n v="303234.63"/>
    <n v="682419.68"/>
  </r>
  <r>
    <x v="4"/>
    <x v="11"/>
    <x v="29"/>
    <x v="11"/>
    <x v="1"/>
    <x v="1"/>
    <x v="0"/>
    <n v="27"/>
    <n v="341"/>
    <n v="100286.32"/>
    <n v="145602.42000000001"/>
  </r>
  <r>
    <x v="1"/>
    <x v="35"/>
    <x v="28"/>
    <x v="3"/>
    <x v="1"/>
    <x v="1"/>
    <x v="2"/>
    <n v="0"/>
    <n v="1"/>
    <n v="0"/>
    <n v="1247.71"/>
  </r>
  <r>
    <x v="3"/>
    <x v="50"/>
    <x v="11"/>
    <x v="2"/>
    <x v="1"/>
    <x v="1"/>
    <x v="1"/>
    <n v="63"/>
    <n v="4715"/>
    <n v="1066019.97"/>
    <n v="1066019.97"/>
  </r>
  <r>
    <x v="5"/>
    <x v="14"/>
    <x v="35"/>
    <x v="3"/>
    <x v="1"/>
    <x v="1"/>
    <x v="2"/>
    <n v="0"/>
    <n v="1"/>
    <n v="11.46"/>
    <n v="11.46"/>
  </r>
  <r>
    <x v="3"/>
    <x v="55"/>
    <x v="13"/>
    <x v="6"/>
    <x v="1"/>
    <x v="1"/>
    <x v="1"/>
    <n v="19"/>
    <n v="817"/>
    <n v="300859.69"/>
    <n v="803961.37"/>
  </r>
  <r>
    <x v="4"/>
    <x v="33"/>
    <x v="15"/>
    <x v="4"/>
    <x v="1"/>
    <x v="1"/>
    <x v="2"/>
    <n v="4"/>
    <n v="2"/>
    <n v="3625.3"/>
    <n v="3625.3"/>
  </r>
  <r>
    <x v="1"/>
    <x v="29"/>
    <x v="37"/>
    <x v="12"/>
    <x v="1"/>
    <x v="1"/>
    <x v="0"/>
    <n v="0"/>
    <n v="1"/>
    <n v="2730.07"/>
    <n v="16627.759999999998"/>
  </r>
  <r>
    <x v="5"/>
    <x v="10"/>
    <x v="14"/>
    <x v="7"/>
    <x v="1"/>
    <x v="1"/>
    <x v="0"/>
    <n v="5"/>
    <n v="16"/>
    <n v="6777.86"/>
    <n v="10125.040000000001"/>
  </r>
  <r>
    <x v="4"/>
    <x v="45"/>
    <x v="16"/>
    <x v="10"/>
    <x v="1"/>
    <x v="1"/>
    <x v="2"/>
    <n v="0"/>
    <n v="1"/>
    <n v="0"/>
    <n v="46.18"/>
  </r>
  <r>
    <x v="1"/>
    <x v="35"/>
    <x v="12"/>
    <x v="9"/>
    <x v="1"/>
    <x v="1"/>
    <x v="1"/>
    <n v="0"/>
    <n v="3"/>
    <n v="80.09"/>
    <n v="80.09"/>
  </r>
  <r>
    <x v="4"/>
    <x v="37"/>
    <x v="4"/>
    <x v="3"/>
    <x v="1"/>
    <x v="1"/>
    <x v="3"/>
    <n v="0"/>
    <n v="260"/>
    <n v="34312.99"/>
    <n v="59808.959999999999"/>
  </r>
  <r>
    <x v="4"/>
    <x v="45"/>
    <x v="24"/>
    <x v="2"/>
    <x v="1"/>
    <x v="1"/>
    <x v="1"/>
    <n v="13"/>
    <n v="61"/>
    <n v="13133.78"/>
    <n v="13133.78"/>
  </r>
  <r>
    <x v="5"/>
    <x v="14"/>
    <x v="37"/>
    <x v="12"/>
    <x v="1"/>
    <x v="1"/>
    <x v="0"/>
    <n v="0"/>
    <n v="35"/>
    <n v="3718.81"/>
    <n v="3718.81"/>
  </r>
  <r>
    <x v="1"/>
    <x v="29"/>
    <x v="20"/>
    <x v="9"/>
    <x v="1"/>
    <x v="1"/>
    <x v="3"/>
    <n v="0"/>
    <n v="6"/>
    <n v="454.61"/>
    <n v="4969.4799999999996"/>
  </r>
  <r>
    <x v="5"/>
    <x v="30"/>
    <x v="36"/>
    <x v="8"/>
    <x v="1"/>
    <x v="1"/>
    <x v="0"/>
    <n v="0"/>
    <n v="6"/>
    <n v="1321.76"/>
    <n v="2741.55"/>
  </r>
  <r>
    <x v="4"/>
    <x v="47"/>
    <x v="8"/>
    <x v="5"/>
    <x v="1"/>
    <x v="1"/>
    <x v="3"/>
    <n v="0"/>
    <n v="13"/>
    <n v="2503.9699999999998"/>
    <n v="2503.9699999999998"/>
  </r>
  <r>
    <x v="5"/>
    <x v="6"/>
    <x v="36"/>
    <x v="8"/>
    <x v="1"/>
    <x v="1"/>
    <x v="0"/>
    <n v="0"/>
    <n v="59"/>
    <n v="8578.7900000000009"/>
    <n v="13916.01"/>
  </r>
  <r>
    <x v="4"/>
    <x v="25"/>
    <x v="24"/>
    <x v="2"/>
    <x v="1"/>
    <x v="1"/>
    <x v="1"/>
    <n v="1"/>
    <n v="4"/>
    <n v="568.20000000000005"/>
    <n v="568.20000000000005"/>
  </r>
  <r>
    <x v="0"/>
    <x v="21"/>
    <x v="1"/>
    <x v="0"/>
    <x v="1"/>
    <x v="1"/>
    <x v="1"/>
    <n v="19"/>
    <n v="2307"/>
    <n v="447890.22"/>
    <n v="463833.93"/>
  </r>
  <r>
    <x v="3"/>
    <x v="15"/>
    <x v="7"/>
    <x v="6"/>
    <x v="1"/>
    <x v="1"/>
    <x v="1"/>
    <n v="0"/>
    <n v="15"/>
    <n v="3434.48"/>
    <n v="3688.66"/>
  </r>
  <r>
    <x v="3"/>
    <x v="16"/>
    <x v="13"/>
    <x v="6"/>
    <x v="1"/>
    <x v="1"/>
    <x v="0"/>
    <n v="0"/>
    <n v="18"/>
    <n v="1807.92"/>
    <n v="5599.97"/>
  </r>
  <r>
    <x v="5"/>
    <x v="44"/>
    <x v="5"/>
    <x v="4"/>
    <x v="1"/>
    <x v="1"/>
    <x v="2"/>
    <n v="0"/>
    <n v="8"/>
    <n v="9947.4699999999993"/>
    <n v="9947.4699999999993"/>
  </r>
  <r>
    <x v="2"/>
    <x v="19"/>
    <x v="18"/>
    <x v="11"/>
    <x v="1"/>
    <x v="1"/>
    <x v="1"/>
    <n v="0"/>
    <n v="1"/>
    <n v="22.32"/>
    <n v="22.32"/>
  </r>
  <r>
    <x v="4"/>
    <x v="47"/>
    <x v="7"/>
    <x v="6"/>
    <x v="1"/>
    <x v="1"/>
    <x v="1"/>
    <n v="0"/>
    <n v="1"/>
    <n v="107.62"/>
    <n v="107.62"/>
  </r>
  <r>
    <x v="3"/>
    <x v="22"/>
    <x v="0"/>
    <x v="0"/>
    <x v="1"/>
    <x v="1"/>
    <x v="2"/>
    <n v="62"/>
    <n v="218"/>
    <n v="60279.73"/>
    <n v="124899.9"/>
  </r>
  <r>
    <x v="3"/>
    <x v="16"/>
    <x v="26"/>
    <x v="6"/>
    <x v="1"/>
    <x v="1"/>
    <x v="1"/>
    <n v="4"/>
    <n v="111"/>
    <n v="81732.759999999995"/>
    <n v="227526.77"/>
  </r>
  <r>
    <x v="3"/>
    <x v="8"/>
    <x v="21"/>
    <x v="4"/>
    <x v="1"/>
    <x v="1"/>
    <x v="2"/>
    <n v="0"/>
    <n v="4"/>
    <n v="313.45999999999998"/>
    <n v="380.96"/>
  </r>
  <r>
    <x v="3"/>
    <x v="3"/>
    <x v="34"/>
    <x v="0"/>
    <x v="1"/>
    <x v="1"/>
    <x v="1"/>
    <n v="0"/>
    <n v="4"/>
    <n v="9200.59"/>
    <n v="9200.59"/>
  </r>
  <r>
    <x v="4"/>
    <x v="33"/>
    <x v="21"/>
    <x v="4"/>
    <x v="1"/>
    <x v="1"/>
    <x v="2"/>
    <n v="0"/>
    <n v="1"/>
    <n v="0"/>
    <n v="96.62"/>
  </r>
  <r>
    <x v="5"/>
    <x v="13"/>
    <x v="9"/>
    <x v="7"/>
    <x v="1"/>
    <x v="1"/>
    <x v="1"/>
    <n v="0"/>
    <n v="2"/>
    <n v="163.66999999999999"/>
    <n v="163.66999999999999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25"/>
    <x v="27"/>
    <x v="10"/>
    <x v="1"/>
    <x v="1"/>
    <x v="2"/>
    <n v="0"/>
    <n v="10"/>
    <n v="1363.97"/>
    <n v="1515.29"/>
  </r>
  <r>
    <x v="4"/>
    <x v="45"/>
    <x v="15"/>
    <x v="4"/>
    <x v="1"/>
    <x v="1"/>
    <x v="1"/>
    <n v="0"/>
    <n v="3"/>
    <n v="5462.11"/>
    <n v="7132.62"/>
  </r>
  <r>
    <x v="5"/>
    <x v="36"/>
    <x v="5"/>
    <x v="4"/>
    <x v="1"/>
    <x v="1"/>
    <x v="2"/>
    <n v="0"/>
    <n v="5"/>
    <n v="4630.21"/>
    <n v="4630.21"/>
  </r>
  <r>
    <x v="1"/>
    <x v="31"/>
    <x v="4"/>
    <x v="3"/>
    <x v="1"/>
    <x v="1"/>
    <x v="1"/>
    <n v="0"/>
    <n v="1"/>
    <n v="167.59"/>
    <n v="167.59"/>
  </r>
  <r>
    <x v="3"/>
    <x v="16"/>
    <x v="1"/>
    <x v="0"/>
    <x v="1"/>
    <x v="1"/>
    <x v="2"/>
    <n v="0"/>
    <n v="11"/>
    <n v="11647.23"/>
    <n v="13281.01"/>
  </r>
  <r>
    <x v="5"/>
    <x v="44"/>
    <x v="9"/>
    <x v="7"/>
    <x v="1"/>
    <x v="1"/>
    <x v="3"/>
    <n v="0"/>
    <n v="10"/>
    <n v="770.32"/>
    <n v="2455.9899999999998"/>
  </r>
  <r>
    <x v="1"/>
    <x v="42"/>
    <x v="14"/>
    <x v="7"/>
    <x v="1"/>
    <x v="1"/>
    <x v="0"/>
    <n v="0"/>
    <n v="1"/>
    <n v="85.16"/>
    <n v="111.9"/>
  </r>
  <r>
    <x v="1"/>
    <x v="27"/>
    <x v="25"/>
    <x v="12"/>
    <x v="1"/>
    <x v="1"/>
    <x v="0"/>
    <n v="0"/>
    <n v="2"/>
    <n v="113.72"/>
    <n v="10100.57"/>
  </r>
  <r>
    <x v="4"/>
    <x v="41"/>
    <x v="11"/>
    <x v="2"/>
    <x v="1"/>
    <x v="1"/>
    <x v="0"/>
    <n v="12"/>
    <n v="952"/>
    <n v="278544.5"/>
    <n v="282204.58"/>
  </r>
  <r>
    <x v="5"/>
    <x v="6"/>
    <x v="32"/>
    <x v="8"/>
    <x v="1"/>
    <x v="1"/>
    <x v="1"/>
    <n v="6"/>
    <n v="63"/>
    <n v="18712.259999999998"/>
    <n v="18712.259999999998"/>
  </r>
  <r>
    <x v="5"/>
    <x v="30"/>
    <x v="32"/>
    <x v="8"/>
    <x v="1"/>
    <x v="1"/>
    <x v="2"/>
    <n v="0"/>
    <n v="3"/>
    <n v="249.11"/>
    <n v="317.94"/>
  </r>
  <r>
    <x v="3"/>
    <x v="9"/>
    <x v="1"/>
    <x v="0"/>
    <x v="1"/>
    <x v="1"/>
    <x v="2"/>
    <n v="0"/>
    <n v="6"/>
    <n v="1560.47"/>
    <n v="2325.58"/>
  </r>
  <r>
    <x v="5"/>
    <x v="32"/>
    <x v="37"/>
    <x v="12"/>
    <x v="1"/>
    <x v="1"/>
    <x v="0"/>
    <n v="2"/>
    <n v="23"/>
    <n v="4955.3"/>
    <n v="16194.75"/>
  </r>
  <r>
    <x v="4"/>
    <x v="39"/>
    <x v="23"/>
    <x v="5"/>
    <x v="1"/>
    <x v="1"/>
    <x v="1"/>
    <n v="4"/>
    <n v="9"/>
    <n v="28382.35"/>
    <n v="28382.35"/>
  </r>
  <r>
    <x v="2"/>
    <x v="67"/>
    <x v="5"/>
    <x v="4"/>
    <x v="1"/>
    <x v="1"/>
    <x v="2"/>
    <n v="1"/>
    <n v="2"/>
    <n v="594.75"/>
    <n v="2981.64"/>
  </r>
  <r>
    <x v="1"/>
    <x v="42"/>
    <x v="35"/>
    <x v="3"/>
    <x v="1"/>
    <x v="1"/>
    <x v="3"/>
    <n v="0"/>
    <n v="6"/>
    <n v="91.13"/>
    <n v="655.91"/>
  </r>
  <r>
    <x v="5"/>
    <x v="30"/>
    <x v="11"/>
    <x v="2"/>
    <x v="1"/>
    <x v="1"/>
    <x v="1"/>
    <n v="0"/>
    <n v="2"/>
    <n v="230.36"/>
    <n v="230.36"/>
  </r>
  <r>
    <x v="5"/>
    <x v="30"/>
    <x v="6"/>
    <x v="5"/>
    <x v="1"/>
    <x v="1"/>
    <x v="2"/>
    <n v="0"/>
    <n v="1"/>
    <n v="921.97"/>
    <n v="921.97"/>
  </r>
  <r>
    <x v="4"/>
    <x v="34"/>
    <x v="35"/>
    <x v="3"/>
    <x v="1"/>
    <x v="1"/>
    <x v="0"/>
    <n v="0"/>
    <n v="2"/>
    <n v="119.25"/>
    <n v="154.59"/>
  </r>
  <r>
    <x v="4"/>
    <x v="4"/>
    <x v="8"/>
    <x v="5"/>
    <x v="1"/>
    <x v="1"/>
    <x v="3"/>
    <n v="0"/>
    <n v="8"/>
    <n v="1452.82"/>
    <n v="1540.36"/>
  </r>
  <r>
    <x v="3"/>
    <x v="40"/>
    <x v="34"/>
    <x v="0"/>
    <x v="1"/>
    <x v="1"/>
    <x v="3"/>
    <n v="2"/>
    <n v="4"/>
    <n v="0"/>
    <n v="7507"/>
  </r>
  <r>
    <x v="4"/>
    <x v="37"/>
    <x v="3"/>
    <x v="2"/>
    <x v="1"/>
    <x v="1"/>
    <x v="3"/>
    <n v="0"/>
    <n v="1"/>
    <n v="1157.3900000000001"/>
    <n v="7350.55"/>
  </r>
  <r>
    <x v="4"/>
    <x v="17"/>
    <x v="5"/>
    <x v="4"/>
    <x v="1"/>
    <x v="1"/>
    <x v="0"/>
    <n v="0"/>
    <n v="3"/>
    <n v="422.13"/>
    <n v="517.13"/>
  </r>
  <r>
    <x v="4"/>
    <x v="17"/>
    <x v="8"/>
    <x v="5"/>
    <x v="1"/>
    <x v="1"/>
    <x v="1"/>
    <n v="20"/>
    <n v="1456"/>
    <n v="323654.75"/>
    <n v="323654.75"/>
  </r>
  <r>
    <x v="5"/>
    <x v="23"/>
    <x v="37"/>
    <x v="12"/>
    <x v="1"/>
    <x v="1"/>
    <x v="2"/>
    <n v="2"/>
    <n v="4"/>
    <n v="576.63"/>
    <n v="5671.27"/>
  </r>
  <r>
    <x v="1"/>
    <x v="58"/>
    <x v="38"/>
    <x v="9"/>
    <x v="1"/>
    <x v="1"/>
    <x v="3"/>
    <n v="0"/>
    <n v="1"/>
    <n v="10.86"/>
    <n v="205.28"/>
  </r>
  <r>
    <x v="3"/>
    <x v="5"/>
    <x v="30"/>
    <x v="10"/>
    <x v="1"/>
    <x v="1"/>
    <x v="3"/>
    <n v="1"/>
    <n v="163"/>
    <n v="23469.3"/>
    <n v="48348.91"/>
  </r>
  <r>
    <x v="3"/>
    <x v="3"/>
    <x v="7"/>
    <x v="6"/>
    <x v="1"/>
    <x v="1"/>
    <x v="1"/>
    <n v="0"/>
    <n v="13"/>
    <n v="17267.78"/>
    <n v="19299.82"/>
  </r>
  <r>
    <x v="5"/>
    <x v="6"/>
    <x v="36"/>
    <x v="8"/>
    <x v="1"/>
    <x v="1"/>
    <x v="2"/>
    <n v="14"/>
    <n v="77"/>
    <n v="22638.54"/>
    <n v="41728.910000000003"/>
  </r>
  <r>
    <x v="5"/>
    <x v="6"/>
    <x v="35"/>
    <x v="3"/>
    <x v="1"/>
    <x v="1"/>
    <x v="3"/>
    <n v="0"/>
    <n v="10"/>
    <n v="667.46"/>
    <n v="2937.97"/>
  </r>
  <r>
    <x v="1"/>
    <x v="58"/>
    <x v="20"/>
    <x v="9"/>
    <x v="1"/>
    <x v="1"/>
    <x v="1"/>
    <n v="1"/>
    <n v="5"/>
    <n v="392.79"/>
    <n v="392.79"/>
  </r>
  <r>
    <x v="5"/>
    <x v="23"/>
    <x v="35"/>
    <x v="3"/>
    <x v="1"/>
    <x v="1"/>
    <x v="2"/>
    <n v="0"/>
    <n v="1"/>
    <n v="20.75"/>
    <n v="298.07"/>
  </r>
  <r>
    <x v="1"/>
    <x v="51"/>
    <x v="12"/>
    <x v="9"/>
    <x v="1"/>
    <x v="1"/>
    <x v="0"/>
    <n v="0"/>
    <n v="1"/>
    <n v="22.32"/>
    <n v="111.62"/>
  </r>
  <r>
    <x v="3"/>
    <x v="3"/>
    <x v="30"/>
    <x v="10"/>
    <x v="1"/>
    <x v="1"/>
    <x v="0"/>
    <n v="34"/>
    <n v="347"/>
    <n v="70139.28"/>
    <n v="185127.82"/>
  </r>
  <r>
    <x v="1"/>
    <x v="42"/>
    <x v="20"/>
    <x v="9"/>
    <x v="1"/>
    <x v="1"/>
    <x v="0"/>
    <n v="3"/>
    <n v="34"/>
    <n v="10011.620000000001"/>
    <n v="15214.95"/>
  </r>
  <r>
    <x v="5"/>
    <x v="20"/>
    <x v="25"/>
    <x v="12"/>
    <x v="1"/>
    <x v="1"/>
    <x v="0"/>
    <n v="0"/>
    <n v="100"/>
    <n v="22994.43"/>
    <n v="22994.43"/>
  </r>
  <r>
    <x v="3"/>
    <x v="3"/>
    <x v="13"/>
    <x v="6"/>
    <x v="1"/>
    <x v="1"/>
    <x v="1"/>
    <n v="2"/>
    <n v="5"/>
    <n v="5644.14"/>
    <n v="5644.14"/>
  </r>
  <r>
    <x v="3"/>
    <x v="8"/>
    <x v="0"/>
    <x v="0"/>
    <x v="1"/>
    <x v="1"/>
    <x v="0"/>
    <n v="0"/>
    <n v="1"/>
    <n v="114.96"/>
    <n v="114.96"/>
  </r>
  <r>
    <x v="4"/>
    <x v="11"/>
    <x v="6"/>
    <x v="5"/>
    <x v="1"/>
    <x v="1"/>
    <x v="2"/>
    <n v="0"/>
    <n v="2"/>
    <n v="110.81"/>
    <n v="110.81"/>
  </r>
  <r>
    <x v="4"/>
    <x v="17"/>
    <x v="30"/>
    <x v="10"/>
    <x v="1"/>
    <x v="1"/>
    <x v="3"/>
    <n v="0"/>
    <n v="2"/>
    <n v="290.79000000000002"/>
    <n v="2002.5"/>
  </r>
  <r>
    <x v="1"/>
    <x v="51"/>
    <x v="38"/>
    <x v="9"/>
    <x v="1"/>
    <x v="1"/>
    <x v="1"/>
    <n v="0"/>
    <n v="1"/>
    <n v="1886.16"/>
    <n v="1886.16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47"/>
    <x v="18"/>
    <x v="11"/>
    <x v="1"/>
    <x v="1"/>
    <x v="1"/>
    <n v="64"/>
    <n v="5668"/>
    <n v="1036300.16"/>
    <n v="1036300.16"/>
  </r>
  <r>
    <x v="4"/>
    <x v="25"/>
    <x v="33"/>
    <x v="11"/>
    <x v="1"/>
    <x v="1"/>
    <x v="1"/>
    <n v="31"/>
    <n v="2889"/>
    <n v="556157.65"/>
    <n v="556157.65"/>
  </r>
  <r>
    <x v="5"/>
    <x v="44"/>
    <x v="31"/>
    <x v="7"/>
    <x v="1"/>
    <x v="1"/>
    <x v="0"/>
    <n v="2"/>
    <n v="8"/>
    <n v="4441.24"/>
    <n v="5055.4399999999996"/>
  </r>
  <r>
    <x v="3"/>
    <x v="5"/>
    <x v="0"/>
    <x v="0"/>
    <x v="1"/>
    <x v="1"/>
    <x v="0"/>
    <n v="0"/>
    <n v="1"/>
    <n v="48.32"/>
    <n v="48.32"/>
  </r>
  <r>
    <x v="3"/>
    <x v="55"/>
    <x v="26"/>
    <x v="6"/>
    <x v="1"/>
    <x v="1"/>
    <x v="3"/>
    <n v="0"/>
    <n v="45"/>
    <n v="3616.5"/>
    <n v="23104.42"/>
  </r>
  <r>
    <x v="5"/>
    <x v="23"/>
    <x v="2"/>
    <x v="1"/>
    <x v="1"/>
    <x v="1"/>
    <x v="3"/>
    <n v="1"/>
    <n v="89"/>
    <n v="6629.52"/>
    <n v="31845.06"/>
  </r>
  <r>
    <x v="3"/>
    <x v="3"/>
    <x v="16"/>
    <x v="10"/>
    <x v="1"/>
    <x v="1"/>
    <x v="3"/>
    <n v="1"/>
    <n v="165"/>
    <n v="12046.07"/>
    <n v="57819.83"/>
  </r>
  <r>
    <x v="3"/>
    <x v="50"/>
    <x v="16"/>
    <x v="10"/>
    <x v="1"/>
    <x v="1"/>
    <x v="0"/>
    <n v="0"/>
    <n v="5"/>
    <n v="318.31"/>
    <n v="2788.77"/>
  </r>
  <r>
    <x v="5"/>
    <x v="6"/>
    <x v="35"/>
    <x v="3"/>
    <x v="1"/>
    <x v="1"/>
    <x v="1"/>
    <n v="1"/>
    <n v="8"/>
    <n v="1888.76"/>
    <n v="1888.76"/>
  </r>
  <r>
    <x v="1"/>
    <x v="54"/>
    <x v="5"/>
    <x v="4"/>
    <x v="1"/>
    <x v="1"/>
    <x v="2"/>
    <n v="0"/>
    <n v="3"/>
    <n v="2126.38"/>
    <n v="2126.38"/>
  </r>
  <r>
    <x v="5"/>
    <x v="49"/>
    <x v="35"/>
    <x v="3"/>
    <x v="1"/>
    <x v="1"/>
    <x v="1"/>
    <n v="0"/>
    <n v="2"/>
    <n v="157.43"/>
    <n v="157.43"/>
  </r>
  <r>
    <x v="5"/>
    <x v="44"/>
    <x v="22"/>
    <x v="12"/>
    <x v="1"/>
    <x v="1"/>
    <x v="1"/>
    <n v="17"/>
    <n v="2860"/>
    <n v="449436.05"/>
    <n v="449436.05"/>
  </r>
  <r>
    <x v="1"/>
    <x v="24"/>
    <x v="2"/>
    <x v="1"/>
    <x v="1"/>
    <x v="1"/>
    <x v="1"/>
    <n v="4"/>
    <n v="6"/>
    <n v="5021.42"/>
    <n v="5021.42"/>
  </r>
  <r>
    <x v="5"/>
    <x v="32"/>
    <x v="36"/>
    <x v="8"/>
    <x v="1"/>
    <x v="1"/>
    <x v="1"/>
    <n v="1"/>
    <n v="6"/>
    <n v="489.78"/>
    <n v="489.78"/>
  </r>
  <r>
    <x v="4"/>
    <x v="39"/>
    <x v="35"/>
    <x v="3"/>
    <x v="1"/>
    <x v="1"/>
    <x v="2"/>
    <n v="0"/>
    <n v="108"/>
    <n v="6864.39"/>
    <n v="19889.07"/>
  </r>
  <r>
    <x v="1"/>
    <x v="27"/>
    <x v="12"/>
    <x v="9"/>
    <x v="1"/>
    <x v="1"/>
    <x v="0"/>
    <n v="21"/>
    <n v="202"/>
    <n v="53155.43"/>
    <n v="110676.35"/>
  </r>
  <r>
    <x v="3"/>
    <x v="15"/>
    <x v="26"/>
    <x v="6"/>
    <x v="1"/>
    <x v="1"/>
    <x v="2"/>
    <n v="0"/>
    <n v="4"/>
    <n v="907.31"/>
    <n v="1203.29"/>
  </r>
  <r>
    <x v="4"/>
    <x v="39"/>
    <x v="5"/>
    <x v="4"/>
    <x v="1"/>
    <x v="1"/>
    <x v="2"/>
    <n v="0"/>
    <n v="15"/>
    <n v="7908.56"/>
    <n v="7908.56"/>
  </r>
  <r>
    <x v="1"/>
    <x v="1"/>
    <x v="0"/>
    <x v="0"/>
    <x v="1"/>
    <x v="1"/>
    <x v="1"/>
    <n v="0"/>
    <n v="2"/>
    <n v="95.53"/>
    <n v="157.94999999999999"/>
  </r>
  <r>
    <x v="5"/>
    <x v="36"/>
    <x v="12"/>
    <x v="9"/>
    <x v="1"/>
    <x v="1"/>
    <x v="3"/>
    <n v="0"/>
    <n v="5"/>
    <n v="202.37"/>
    <n v="472.55"/>
  </r>
  <r>
    <x v="3"/>
    <x v="16"/>
    <x v="15"/>
    <x v="4"/>
    <x v="1"/>
    <x v="1"/>
    <x v="1"/>
    <n v="10"/>
    <n v="1388"/>
    <n v="273851.02"/>
    <n v="273851.02"/>
  </r>
  <r>
    <x v="5"/>
    <x v="30"/>
    <x v="8"/>
    <x v="5"/>
    <x v="1"/>
    <x v="1"/>
    <x v="2"/>
    <n v="0"/>
    <n v="5"/>
    <n v="0"/>
    <n v="1662.39"/>
  </r>
  <r>
    <x v="4"/>
    <x v="34"/>
    <x v="35"/>
    <x v="3"/>
    <x v="1"/>
    <x v="1"/>
    <x v="3"/>
    <n v="0"/>
    <n v="3"/>
    <n v="189.11"/>
    <n v="305.01"/>
  </r>
  <r>
    <x v="4"/>
    <x v="11"/>
    <x v="8"/>
    <x v="5"/>
    <x v="1"/>
    <x v="1"/>
    <x v="1"/>
    <n v="0"/>
    <n v="6"/>
    <n v="471.67"/>
    <n v="471.67"/>
  </r>
  <r>
    <x v="4"/>
    <x v="47"/>
    <x v="16"/>
    <x v="10"/>
    <x v="1"/>
    <x v="1"/>
    <x v="3"/>
    <n v="0"/>
    <n v="6"/>
    <n v="49.2"/>
    <n v="330.45"/>
  </r>
  <r>
    <x v="3"/>
    <x v="3"/>
    <x v="26"/>
    <x v="6"/>
    <x v="1"/>
    <x v="1"/>
    <x v="0"/>
    <n v="0"/>
    <n v="3"/>
    <n v="1731.77"/>
    <n v="1918.38"/>
  </r>
  <r>
    <x v="3"/>
    <x v="9"/>
    <x v="26"/>
    <x v="6"/>
    <x v="1"/>
    <x v="1"/>
    <x v="3"/>
    <n v="0"/>
    <n v="1"/>
    <n v="244.27"/>
    <n v="429.27"/>
  </r>
  <r>
    <x v="5"/>
    <x v="13"/>
    <x v="38"/>
    <x v="9"/>
    <x v="1"/>
    <x v="1"/>
    <x v="2"/>
    <n v="41"/>
    <n v="56"/>
    <n v="2143.86"/>
    <n v="15587.17"/>
  </r>
  <r>
    <x v="5"/>
    <x v="20"/>
    <x v="9"/>
    <x v="7"/>
    <x v="1"/>
    <x v="1"/>
    <x v="0"/>
    <n v="8"/>
    <n v="72"/>
    <n v="12879.39"/>
    <n v="43384.76"/>
  </r>
  <r>
    <x v="2"/>
    <x v="2"/>
    <x v="11"/>
    <x v="2"/>
    <x v="1"/>
    <x v="1"/>
    <x v="2"/>
    <n v="0"/>
    <n v="1"/>
    <n v="0"/>
    <n v="87.51"/>
  </r>
  <r>
    <x v="1"/>
    <x v="54"/>
    <x v="38"/>
    <x v="9"/>
    <x v="1"/>
    <x v="1"/>
    <x v="1"/>
    <n v="1"/>
    <n v="4"/>
    <n v="3605.54"/>
    <n v="3605.54"/>
  </r>
  <r>
    <x v="5"/>
    <x v="6"/>
    <x v="27"/>
    <x v="10"/>
    <x v="1"/>
    <x v="1"/>
    <x v="2"/>
    <n v="0"/>
    <n v="2"/>
    <n v="85.38"/>
    <n v="85.38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25"/>
    <x v="35"/>
    <x v="3"/>
    <x v="1"/>
    <x v="1"/>
    <x v="3"/>
    <n v="0"/>
    <n v="236"/>
    <n v="19427.55"/>
    <n v="94027.42"/>
  </r>
  <r>
    <x v="4"/>
    <x v="47"/>
    <x v="7"/>
    <x v="6"/>
    <x v="1"/>
    <x v="1"/>
    <x v="2"/>
    <n v="0"/>
    <n v="2"/>
    <n v="540.12"/>
    <n v="2794.57"/>
  </r>
  <r>
    <x v="5"/>
    <x v="20"/>
    <x v="10"/>
    <x v="8"/>
    <x v="1"/>
    <x v="1"/>
    <x v="2"/>
    <n v="4"/>
    <n v="20"/>
    <n v="5728.94"/>
    <n v="14836.87"/>
  </r>
  <r>
    <x v="1"/>
    <x v="31"/>
    <x v="35"/>
    <x v="3"/>
    <x v="1"/>
    <x v="1"/>
    <x v="3"/>
    <n v="0"/>
    <n v="9"/>
    <n v="187.38"/>
    <n v="960.76"/>
  </r>
  <r>
    <x v="1"/>
    <x v="24"/>
    <x v="20"/>
    <x v="9"/>
    <x v="1"/>
    <x v="1"/>
    <x v="1"/>
    <n v="4"/>
    <n v="21"/>
    <n v="4314.72"/>
    <n v="4314.72"/>
  </r>
  <r>
    <x v="5"/>
    <x v="36"/>
    <x v="31"/>
    <x v="7"/>
    <x v="1"/>
    <x v="1"/>
    <x v="1"/>
    <n v="0"/>
    <n v="1"/>
    <n v="95.94"/>
    <n v="95.94"/>
  </r>
  <r>
    <x v="1"/>
    <x v="29"/>
    <x v="37"/>
    <x v="12"/>
    <x v="1"/>
    <x v="1"/>
    <x v="3"/>
    <n v="0"/>
    <n v="1"/>
    <n v="78.86"/>
    <n v="191.68"/>
  </r>
  <r>
    <x v="3"/>
    <x v="15"/>
    <x v="1"/>
    <x v="0"/>
    <x v="1"/>
    <x v="1"/>
    <x v="3"/>
    <n v="0"/>
    <n v="1"/>
    <n v="103.9"/>
    <n v="535.5"/>
  </r>
  <r>
    <x v="5"/>
    <x v="14"/>
    <x v="22"/>
    <x v="12"/>
    <x v="1"/>
    <x v="1"/>
    <x v="0"/>
    <n v="5"/>
    <n v="691"/>
    <n v="174060.79"/>
    <n v="176229.95"/>
  </r>
  <r>
    <x v="5"/>
    <x v="49"/>
    <x v="9"/>
    <x v="7"/>
    <x v="1"/>
    <x v="1"/>
    <x v="0"/>
    <n v="2"/>
    <n v="250"/>
    <n v="106874.76"/>
    <n v="121884.97"/>
  </r>
  <r>
    <x v="5"/>
    <x v="20"/>
    <x v="14"/>
    <x v="7"/>
    <x v="1"/>
    <x v="1"/>
    <x v="3"/>
    <n v="0"/>
    <n v="73"/>
    <n v="9468.65"/>
    <n v="40096.25"/>
  </r>
  <r>
    <x v="3"/>
    <x v="7"/>
    <x v="5"/>
    <x v="4"/>
    <x v="1"/>
    <x v="1"/>
    <x v="0"/>
    <n v="1"/>
    <n v="35"/>
    <n v="3089.34"/>
    <n v="17387.43"/>
  </r>
  <r>
    <x v="4"/>
    <x v="17"/>
    <x v="3"/>
    <x v="2"/>
    <x v="1"/>
    <x v="1"/>
    <x v="2"/>
    <n v="0"/>
    <n v="5"/>
    <n v="2050.61"/>
    <n v="2089.27"/>
  </r>
  <r>
    <x v="5"/>
    <x v="20"/>
    <x v="31"/>
    <x v="7"/>
    <x v="1"/>
    <x v="1"/>
    <x v="2"/>
    <n v="4"/>
    <n v="42"/>
    <n v="5340.97"/>
    <n v="15140.1"/>
  </r>
  <r>
    <x v="5"/>
    <x v="14"/>
    <x v="28"/>
    <x v="3"/>
    <x v="1"/>
    <x v="1"/>
    <x v="1"/>
    <n v="0"/>
    <n v="3"/>
    <n v="253"/>
    <n v="253"/>
  </r>
  <r>
    <x v="1"/>
    <x v="1"/>
    <x v="14"/>
    <x v="7"/>
    <x v="1"/>
    <x v="1"/>
    <x v="3"/>
    <n v="0"/>
    <n v="2"/>
    <n v="108.01"/>
    <n v="161.49"/>
  </r>
  <r>
    <x v="5"/>
    <x v="32"/>
    <x v="4"/>
    <x v="3"/>
    <x v="1"/>
    <x v="1"/>
    <x v="1"/>
    <n v="0"/>
    <n v="3"/>
    <n v="254.86"/>
    <n v="254.86"/>
  </r>
  <r>
    <x v="4"/>
    <x v="17"/>
    <x v="7"/>
    <x v="6"/>
    <x v="1"/>
    <x v="1"/>
    <x v="3"/>
    <n v="0"/>
    <n v="3"/>
    <n v="28.98"/>
    <n v="144.96"/>
  </r>
  <r>
    <x v="5"/>
    <x v="20"/>
    <x v="11"/>
    <x v="2"/>
    <x v="1"/>
    <x v="1"/>
    <x v="3"/>
    <n v="0"/>
    <n v="1"/>
    <n v="0"/>
    <n v="90"/>
  </r>
  <r>
    <x v="4"/>
    <x v="37"/>
    <x v="28"/>
    <x v="3"/>
    <x v="1"/>
    <x v="1"/>
    <x v="1"/>
    <n v="40"/>
    <n v="624"/>
    <n v="140339.07"/>
    <n v="140339.07"/>
  </r>
  <r>
    <x v="0"/>
    <x v="21"/>
    <x v="1"/>
    <x v="0"/>
    <x v="1"/>
    <x v="1"/>
    <x v="0"/>
    <n v="2"/>
    <n v="496"/>
    <n v="101723.16"/>
    <n v="103038.72"/>
  </r>
  <r>
    <x v="5"/>
    <x v="14"/>
    <x v="4"/>
    <x v="3"/>
    <x v="1"/>
    <x v="1"/>
    <x v="1"/>
    <n v="0"/>
    <n v="4"/>
    <n v="587.64"/>
    <n v="587.64"/>
  </r>
  <r>
    <x v="3"/>
    <x v="26"/>
    <x v="7"/>
    <x v="6"/>
    <x v="1"/>
    <x v="1"/>
    <x v="0"/>
    <n v="4"/>
    <n v="552"/>
    <n v="110184.18"/>
    <n v="111220.44"/>
  </r>
  <r>
    <x v="3"/>
    <x v="50"/>
    <x v="15"/>
    <x v="4"/>
    <x v="1"/>
    <x v="1"/>
    <x v="1"/>
    <n v="0"/>
    <n v="5"/>
    <n v="12904.71"/>
    <n v="13705.21"/>
  </r>
  <r>
    <x v="3"/>
    <x v="50"/>
    <x v="1"/>
    <x v="0"/>
    <x v="1"/>
    <x v="1"/>
    <x v="3"/>
    <n v="0"/>
    <n v="2"/>
    <n v="8.1999999999999993"/>
    <n v="51.44"/>
  </r>
  <r>
    <x v="3"/>
    <x v="15"/>
    <x v="26"/>
    <x v="6"/>
    <x v="1"/>
    <x v="1"/>
    <x v="3"/>
    <n v="0"/>
    <n v="1"/>
    <n v="0"/>
    <n v="694.63"/>
  </r>
  <r>
    <x v="5"/>
    <x v="49"/>
    <x v="10"/>
    <x v="8"/>
    <x v="1"/>
    <x v="1"/>
    <x v="1"/>
    <n v="23"/>
    <n v="141"/>
    <n v="44401.77"/>
    <n v="44401.77"/>
  </r>
  <r>
    <x v="5"/>
    <x v="23"/>
    <x v="4"/>
    <x v="3"/>
    <x v="1"/>
    <x v="1"/>
    <x v="3"/>
    <n v="0"/>
    <n v="1"/>
    <n v="1.8"/>
    <n v="8.85"/>
  </r>
  <r>
    <x v="1"/>
    <x v="31"/>
    <x v="38"/>
    <x v="9"/>
    <x v="1"/>
    <x v="1"/>
    <x v="2"/>
    <n v="1"/>
    <n v="4"/>
    <n v="447.11"/>
    <n v="2815.45"/>
  </r>
  <r>
    <x v="3"/>
    <x v="3"/>
    <x v="0"/>
    <x v="0"/>
    <x v="1"/>
    <x v="1"/>
    <x v="2"/>
    <n v="8"/>
    <n v="7"/>
    <n v="5003.87"/>
    <n v="5544.97"/>
  </r>
  <r>
    <x v="1"/>
    <x v="24"/>
    <x v="17"/>
    <x v="1"/>
    <x v="1"/>
    <x v="1"/>
    <x v="0"/>
    <n v="0"/>
    <n v="1"/>
    <n v="22.74"/>
    <n v="113.72"/>
  </r>
  <r>
    <x v="4"/>
    <x v="45"/>
    <x v="11"/>
    <x v="2"/>
    <x v="1"/>
    <x v="1"/>
    <x v="1"/>
    <n v="0"/>
    <n v="12"/>
    <n v="22899.08"/>
    <n v="22899.08"/>
  </r>
  <r>
    <x v="1"/>
    <x v="1"/>
    <x v="19"/>
    <x v="1"/>
    <x v="1"/>
    <x v="1"/>
    <x v="0"/>
    <n v="0"/>
    <n v="3"/>
    <n v="92.99"/>
    <n v="220.37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5"/>
    <x v="13"/>
    <x v="25"/>
    <x v="12"/>
    <x v="1"/>
    <x v="1"/>
    <x v="1"/>
    <n v="0"/>
    <n v="17"/>
    <n v="2992.28"/>
    <n v="2992.28"/>
  </r>
  <r>
    <x v="3"/>
    <x v="50"/>
    <x v="16"/>
    <x v="10"/>
    <x v="1"/>
    <x v="1"/>
    <x v="1"/>
    <n v="2"/>
    <n v="33"/>
    <n v="4166.6099999999997"/>
    <n v="14782.11"/>
  </r>
  <r>
    <x v="5"/>
    <x v="32"/>
    <x v="35"/>
    <x v="3"/>
    <x v="1"/>
    <x v="1"/>
    <x v="3"/>
    <n v="0"/>
    <n v="5"/>
    <n v="95.11"/>
    <n v="611.41999999999996"/>
  </r>
  <r>
    <x v="3"/>
    <x v="50"/>
    <x v="0"/>
    <x v="0"/>
    <x v="1"/>
    <x v="1"/>
    <x v="3"/>
    <n v="0"/>
    <n v="1"/>
    <n v="114.96"/>
    <n v="114.96"/>
  </r>
  <r>
    <x v="5"/>
    <x v="43"/>
    <x v="37"/>
    <x v="12"/>
    <x v="1"/>
    <x v="1"/>
    <x v="0"/>
    <n v="1"/>
    <n v="121"/>
    <n v="24358.3"/>
    <n v="95600.19"/>
  </r>
  <r>
    <x v="5"/>
    <x v="20"/>
    <x v="1"/>
    <x v="0"/>
    <x v="1"/>
    <x v="1"/>
    <x v="1"/>
    <n v="0"/>
    <n v="1"/>
    <n v="95.97"/>
    <n v="538.36"/>
  </r>
  <r>
    <x v="5"/>
    <x v="44"/>
    <x v="28"/>
    <x v="3"/>
    <x v="1"/>
    <x v="1"/>
    <x v="0"/>
    <n v="0"/>
    <n v="1"/>
    <n v="110.44"/>
    <n v="110.44"/>
  </r>
  <r>
    <x v="3"/>
    <x v="15"/>
    <x v="13"/>
    <x v="6"/>
    <x v="1"/>
    <x v="1"/>
    <x v="0"/>
    <n v="0"/>
    <n v="6"/>
    <n v="440.99"/>
    <n v="3534.41"/>
  </r>
  <r>
    <x v="4"/>
    <x v="45"/>
    <x v="30"/>
    <x v="10"/>
    <x v="1"/>
    <x v="1"/>
    <x v="3"/>
    <n v="0"/>
    <n v="2"/>
    <n v="549.98"/>
    <n v="1104.54"/>
  </r>
  <r>
    <x v="4"/>
    <x v="11"/>
    <x v="3"/>
    <x v="2"/>
    <x v="1"/>
    <x v="1"/>
    <x v="2"/>
    <n v="0"/>
    <n v="1"/>
    <n v="106.13"/>
    <n v="106.13"/>
  </r>
  <r>
    <x v="1"/>
    <x v="24"/>
    <x v="38"/>
    <x v="9"/>
    <x v="1"/>
    <x v="1"/>
    <x v="3"/>
    <n v="0"/>
    <n v="2"/>
    <n v="92.56"/>
    <n v="471.36"/>
  </r>
  <r>
    <x v="3"/>
    <x v="8"/>
    <x v="16"/>
    <x v="10"/>
    <x v="1"/>
    <x v="1"/>
    <x v="1"/>
    <n v="23"/>
    <n v="115"/>
    <n v="14499.54"/>
    <n v="61657.11"/>
  </r>
  <r>
    <x v="3"/>
    <x v="22"/>
    <x v="0"/>
    <x v="0"/>
    <x v="1"/>
    <x v="1"/>
    <x v="0"/>
    <n v="4"/>
    <n v="149"/>
    <n v="64061.66"/>
    <n v="140789.51999999999"/>
  </r>
  <r>
    <x v="5"/>
    <x v="30"/>
    <x v="32"/>
    <x v="8"/>
    <x v="1"/>
    <x v="1"/>
    <x v="1"/>
    <n v="2"/>
    <n v="27"/>
    <n v="5522.93"/>
    <n v="5522.93"/>
  </r>
  <r>
    <x v="5"/>
    <x v="44"/>
    <x v="31"/>
    <x v="7"/>
    <x v="1"/>
    <x v="1"/>
    <x v="3"/>
    <n v="0"/>
    <n v="3"/>
    <n v="14.41"/>
    <n v="424.22"/>
  </r>
  <r>
    <x v="4"/>
    <x v="41"/>
    <x v="7"/>
    <x v="6"/>
    <x v="1"/>
    <x v="1"/>
    <x v="3"/>
    <n v="0"/>
    <n v="1"/>
    <n v="0"/>
    <n v="84"/>
  </r>
  <r>
    <x v="1"/>
    <x v="54"/>
    <x v="12"/>
    <x v="9"/>
    <x v="1"/>
    <x v="1"/>
    <x v="2"/>
    <n v="0"/>
    <n v="1"/>
    <n v="285.5"/>
    <n v="285.5"/>
  </r>
  <r>
    <x v="4"/>
    <x v="41"/>
    <x v="27"/>
    <x v="10"/>
    <x v="1"/>
    <x v="1"/>
    <x v="0"/>
    <n v="11"/>
    <n v="450"/>
    <n v="115067.91"/>
    <n v="210690.15"/>
  </r>
  <r>
    <x v="3"/>
    <x v="15"/>
    <x v="30"/>
    <x v="10"/>
    <x v="1"/>
    <x v="1"/>
    <x v="3"/>
    <n v="2"/>
    <n v="177"/>
    <n v="32898.620000000003"/>
    <n v="107380.16"/>
  </r>
  <r>
    <x v="5"/>
    <x v="49"/>
    <x v="33"/>
    <x v="11"/>
    <x v="1"/>
    <x v="1"/>
    <x v="1"/>
    <n v="0"/>
    <n v="9"/>
    <n v="20434.849999999999"/>
    <n v="20434.849999999999"/>
  </r>
  <r>
    <x v="4"/>
    <x v="28"/>
    <x v="11"/>
    <x v="2"/>
    <x v="1"/>
    <x v="1"/>
    <x v="1"/>
    <n v="0"/>
    <n v="14"/>
    <n v="862.21"/>
    <n v="862.21"/>
  </r>
  <r>
    <x v="5"/>
    <x v="23"/>
    <x v="1"/>
    <x v="0"/>
    <x v="1"/>
    <x v="1"/>
    <x v="1"/>
    <n v="0"/>
    <n v="3"/>
    <n v="235.98"/>
    <n v="298.39999999999998"/>
  </r>
  <r>
    <x v="4"/>
    <x v="28"/>
    <x v="13"/>
    <x v="6"/>
    <x v="1"/>
    <x v="1"/>
    <x v="3"/>
    <n v="0"/>
    <n v="6"/>
    <n v="52.91"/>
    <n v="237.61"/>
  </r>
  <r>
    <x v="5"/>
    <x v="49"/>
    <x v="28"/>
    <x v="3"/>
    <x v="1"/>
    <x v="1"/>
    <x v="0"/>
    <n v="0"/>
    <n v="1"/>
    <n v="21.35"/>
    <n v="72.66"/>
  </r>
  <r>
    <x v="4"/>
    <x v="39"/>
    <x v="28"/>
    <x v="3"/>
    <x v="1"/>
    <x v="1"/>
    <x v="3"/>
    <n v="0"/>
    <n v="191"/>
    <n v="23085.45"/>
    <n v="28909.03"/>
  </r>
  <r>
    <x v="3"/>
    <x v="3"/>
    <x v="16"/>
    <x v="10"/>
    <x v="1"/>
    <x v="1"/>
    <x v="1"/>
    <n v="82"/>
    <n v="945"/>
    <n v="235655.41"/>
    <n v="578170.30000000005"/>
  </r>
  <r>
    <x v="2"/>
    <x v="68"/>
    <x v="12"/>
    <x v="9"/>
    <x v="1"/>
    <x v="1"/>
    <x v="2"/>
    <n v="0"/>
    <n v="1"/>
    <n v="320.18"/>
    <n v="320.18"/>
  </r>
  <r>
    <x v="3"/>
    <x v="5"/>
    <x v="16"/>
    <x v="10"/>
    <x v="1"/>
    <x v="1"/>
    <x v="1"/>
    <n v="12"/>
    <n v="2217"/>
    <n v="436189.33"/>
    <n v="441710.56"/>
  </r>
  <r>
    <x v="4"/>
    <x v="47"/>
    <x v="18"/>
    <x v="11"/>
    <x v="1"/>
    <x v="1"/>
    <x v="3"/>
    <n v="0"/>
    <n v="193"/>
    <n v="19214.21"/>
    <n v="32144.97"/>
  </r>
  <r>
    <x v="5"/>
    <x v="30"/>
    <x v="10"/>
    <x v="8"/>
    <x v="1"/>
    <x v="1"/>
    <x v="2"/>
    <n v="2"/>
    <n v="101"/>
    <n v="24047.22"/>
    <n v="47395.53"/>
  </r>
  <r>
    <x v="4"/>
    <x v="47"/>
    <x v="8"/>
    <x v="5"/>
    <x v="1"/>
    <x v="1"/>
    <x v="2"/>
    <n v="1"/>
    <n v="8"/>
    <n v="1201.6500000000001"/>
    <n v="1516.28"/>
  </r>
  <r>
    <x v="3"/>
    <x v="15"/>
    <x v="15"/>
    <x v="4"/>
    <x v="1"/>
    <x v="1"/>
    <x v="2"/>
    <n v="1"/>
    <n v="21"/>
    <n v="3614.49"/>
    <n v="20979.18"/>
  </r>
  <r>
    <x v="3"/>
    <x v="16"/>
    <x v="26"/>
    <x v="6"/>
    <x v="1"/>
    <x v="1"/>
    <x v="3"/>
    <n v="0"/>
    <n v="10"/>
    <n v="349.24"/>
    <n v="8613.86"/>
  </r>
  <r>
    <x v="4"/>
    <x v="41"/>
    <x v="21"/>
    <x v="4"/>
    <x v="1"/>
    <x v="1"/>
    <x v="2"/>
    <n v="8"/>
    <n v="4"/>
    <n v="374.72"/>
    <n v="3567.68"/>
  </r>
  <r>
    <x v="1"/>
    <x v="35"/>
    <x v="17"/>
    <x v="1"/>
    <x v="1"/>
    <x v="1"/>
    <x v="2"/>
    <n v="1"/>
    <n v="1"/>
    <n v="0"/>
    <n v="916.77"/>
  </r>
  <r>
    <x v="5"/>
    <x v="36"/>
    <x v="8"/>
    <x v="5"/>
    <x v="1"/>
    <x v="1"/>
    <x v="1"/>
    <n v="0"/>
    <n v="1"/>
    <n v="15.13"/>
    <n v="15.13"/>
  </r>
  <r>
    <x v="4"/>
    <x v="47"/>
    <x v="4"/>
    <x v="3"/>
    <x v="1"/>
    <x v="1"/>
    <x v="1"/>
    <n v="0"/>
    <n v="70"/>
    <n v="6201.93"/>
    <n v="6201.93"/>
  </r>
  <r>
    <x v="4"/>
    <x v="25"/>
    <x v="35"/>
    <x v="3"/>
    <x v="1"/>
    <x v="1"/>
    <x v="0"/>
    <n v="0"/>
    <n v="37"/>
    <n v="4506.88"/>
    <n v="4506.88"/>
  </r>
  <r>
    <x v="4"/>
    <x v="11"/>
    <x v="18"/>
    <x v="11"/>
    <x v="1"/>
    <x v="1"/>
    <x v="3"/>
    <n v="1"/>
    <n v="32"/>
    <n v="5001.96"/>
    <n v="27714.13"/>
  </r>
  <r>
    <x v="4"/>
    <x v="17"/>
    <x v="16"/>
    <x v="10"/>
    <x v="1"/>
    <x v="1"/>
    <x v="2"/>
    <n v="0"/>
    <n v="2"/>
    <n v="0"/>
    <n v="1398.51"/>
  </r>
  <r>
    <x v="3"/>
    <x v="16"/>
    <x v="13"/>
    <x v="6"/>
    <x v="1"/>
    <x v="1"/>
    <x v="1"/>
    <n v="1"/>
    <n v="102"/>
    <n v="54701.5"/>
    <n v="94243.38"/>
  </r>
  <r>
    <x v="1"/>
    <x v="29"/>
    <x v="12"/>
    <x v="9"/>
    <x v="1"/>
    <x v="1"/>
    <x v="1"/>
    <n v="0"/>
    <n v="3"/>
    <n v="10087.219999999999"/>
    <n v="10087.219999999999"/>
  </r>
  <r>
    <x v="5"/>
    <x v="14"/>
    <x v="25"/>
    <x v="12"/>
    <x v="1"/>
    <x v="1"/>
    <x v="3"/>
    <n v="1"/>
    <n v="66"/>
    <n v="5690.17"/>
    <n v="29480.83"/>
  </r>
  <r>
    <x v="4"/>
    <x v="17"/>
    <x v="27"/>
    <x v="10"/>
    <x v="1"/>
    <x v="1"/>
    <x v="1"/>
    <n v="1"/>
    <n v="36"/>
    <n v="3000.44"/>
    <n v="3000.44"/>
  </r>
  <r>
    <x v="1"/>
    <x v="31"/>
    <x v="31"/>
    <x v="7"/>
    <x v="1"/>
    <x v="1"/>
    <x v="3"/>
    <n v="0"/>
    <n v="1"/>
    <n v="289.52"/>
    <n v="1459.24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17"/>
    <x v="11"/>
    <x v="2"/>
    <x v="1"/>
    <x v="1"/>
    <x v="0"/>
    <n v="44"/>
    <n v="1413"/>
    <n v="332546.25"/>
    <n v="374663.82"/>
  </r>
  <r>
    <x v="4"/>
    <x v="37"/>
    <x v="4"/>
    <x v="3"/>
    <x v="1"/>
    <x v="1"/>
    <x v="1"/>
    <n v="41"/>
    <n v="4694"/>
    <n v="1147119.8400000001"/>
    <n v="1147119.8400000001"/>
  </r>
  <r>
    <x v="3"/>
    <x v="22"/>
    <x v="0"/>
    <x v="0"/>
    <x v="1"/>
    <x v="1"/>
    <x v="1"/>
    <n v="35"/>
    <n v="675"/>
    <n v="133604.57999999999"/>
    <n v="552834.93999999994"/>
  </r>
  <r>
    <x v="5"/>
    <x v="13"/>
    <x v="38"/>
    <x v="9"/>
    <x v="1"/>
    <x v="1"/>
    <x v="3"/>
    <n v="0"/>
    <n v="49"/>
    <n v="8654.74"/>
    <n v="66322.259999999995"/>
  </r>
  <r>
    <x v="1"/>
    <x v="42"/>
    <x v="17"/>
    <x v="1"/>
    <x v="1"/>
    <x v="1"/>
    <x v="2"/>
    <n v="0"/>
    <n v="1"/>
    <n v="250"/>
    <n v="745.74"/>
  </r>
  <r>
    <x v="4"/>
    <x v="47"/>
    <x v="23"/>
    <x v="5"/>
    <x v="1"/>
    <x v="1"/>
    <x v="3"/>
    <n v="0"/>
    <n v="9"/>
    <n v="1015.79"/>
    <n v="1663.81"/>
  </r>
  <r>
    <x v="1"/>
    <x v="54"/>
    <x v="10"/>
    <x v="8"/>
    <x v="1"/>
    <x v="1"/>
    <x v="1"/>
    <n v="0"/>
    <n v="2"/>
    <n v="184.34"/>
    <n v="184.34"/>
  </r>
  <r>
    <x v="5"/>
    <x v="44"/>
    <x v="25"/>
    <x v="12"/>
    <x v="1"/>
    <x v="1"/>
    <x v="0"/>
    <n v="7"/>
    <n v="1037"/>
    <n v="268713.5"/>
    <n v="298569.5"/>
  </r>
  <r>
    <x v="3"/>
    <x v="3"/>
    <x v="30"/>
    <x v="10"/>
    <x v="1"/>
    <x v="1"/>
    <x v="3"/>
    <n v="0"/>
    <n v="29"/>
    <n v="1338.2"/>
    <n v="13310.02"/>
  </r>
  <r>
    <x v="1"/>
    <x v="35"/>
    <x v="5"/>
    <x v="4"/>
    <x v="1"/>
    <x v="1"/>
    <x v="2"/>
    <n v="0"/>
    <n v="5"/>
    <n v="2344.37"/>
    <n v="2344.37"/>
  </r>
  <r>
    <x v="5"/>
    <x v="10"/>
    <x v="10"/>
    <x v="8"/>
    <x v="1"/>
    <x v="1"/>
    <x v="1"/>
    <n v="5"/>
    <n v="7"/>
    <n v="1204.6500000000001"/>
    <n v="1204.6500000000001"/>
  </r>
  <r>
    <x v="1"/>
    <x v="53"/>
    <x v="24"/>
    <x v="2"/>
    <x v="1"/>
    <x v="1"/>
    <x v="2"/>
    <n v="0"/>
    <n v="1"/>
    <n v="0"/>
    <n v="87.51"/>
  </r>
  <r>
    <x v="1"/>
    <x v="42"/>
    <x v="25"/>
    <x v="12"/>
    <x v="1"/>
    <x v="1"/>
    <x v="1"/>
    <n v="1"/>
    <n v="8"/>
    <n v="1320.22"/>
    <n v="1320.22"/>
  </r>
  <r>
    <x v="5"/>
    <x v="14"/>
    <x v="36"/>
    <x v="8"/>
    <x v="1"/>
    <x v="1"/>
    <x v="1"/>
    <n v="5"/>
    <n v="10"/>
    <n v="879.91"/>
    <n v="879.91"/>
  </r>
  <r>
    <x v="5"/>
    <x v="23"/>
    <x v="22"/>
    <x v="12"/>
    <x v="1"/>
    <x v="1"/>
    <x v="0"/>
    <n v="0"/>
    <n v="3"/>
    <n v="313.36"/>
    <n v="890.83"/>
  </r>
  <r>
    <x v="1"/>
    <x v="42"/>
    <x v="38"/>
    <x v="9"/>
    <x v="1"/>
    <x v="1"/>
    <x v="1"/>
    <n v="4"/>
    <n v="17"/>
    <n v="10503.32"/>
    <n v="10503.32"/>
  </r>
  <r>
    <x v="5"/>
    <x v="36"/>
    <x v="1"/>
    <x v="0"/>
    <x v="1"/>
    <x v="1"/>
    <x v="1"/>
    <n v="0"/>
    <n v="3"/>
    <n v="924.69"/>
    <n v="4783.09"/>
  </r>
  <r>
    <x v="1"/>
    <x v="1"/>
    <x v="38"/>
    <x v="9"/>
    <x v="1"/>
    <x v="1"/>
    <x v="3"/>
    <n v="0"/>
    <n v="1"/>
    <n v="18.739999999999998"/>
    <n v="107.96"/>
  </r>
  <r>
    <x v="5"/>
    <x v="14"/>
    <x v="14"/>
    <x v="7"/>
    <x v="1"/>
    <x v="1"/>
    <x v="1"/>
    <n v="34"/>
    <n v="166"/>
    <n v="44235.31"/>
    <n v="44235.31"/>
  </r>
  <r>
    <x v="3"/>
    <x v="50"/>
    <x v="27"/>
    <x v="10"/>
    <x v="1"/>
    <x v="1"/>
    <x v="3"/>
    <n v="0"/>
    <n v="49"/>
    <n v="2677.1"/>
    <n v="17001.87"/>
  </r>
  <r>
    <x v="4"/>
    <x v="41"/>
    <x v="24"/>
    <x v="2"/>
    <x v="1"/>
    <x v="1"/>
    <x v="3"/>
    <n v="1"/>
    <n v="96"/>
    <n v="5558.47"/>
    <n v="30821.73"/>
  </r>
  <r>
    <x v="1"/>
    <x v="31"/>
    <x v="22"/>
    <x v="12"/>
    <x v="1"/>
    <x v="1"/>
    <x v="1"/>
    <n v="0"/>
    <n v="12"/>
    <n v="4064.23"/>
    <n v="4064.23"/>
  </r>
  <r>
    <x v="5"/>
    <x v="32"/>
    <x v="9"/>
    <x v="7"/>
    <x v="1"/>
    <x v="1"/>
    <x v="2"/>
    <n v="2"/>
    <n v="1"/>
    <n v="2381.83"/>
    <n v="2381.83"/>
  </r>
  <r>
    <x v="1"/>
    <x v="29"/>
    <x v="25"/>
    <x v="12"/>
    <x v="1"/>
    <x v="1"/>
    <x v="0"/>
    <n v="0"/>
    <n v="1"/>
    <n v="0"/>
    <n v="27.29"/>
  </r>
  <r>
    <x v="1"/>
    <x v="29"/>
    <x v="9"/>
    <x v="7"/>
    <x v="1"/>
    <x v="1"/>
    <x v="1"/>
    <n v="0"/>
    <n v="1"/>
    <n v="157.46"/>
    <n v="157.46"/>
  </r>
  <r>
    <x v="5"/>
    <x v="20"/>
    <x v="32"/>
    <x v="8"/>
    <x v="1"/>
    <x v="1"/>
    <x v="3"/>
    <n v="0"/>
    <n v="2"/>
    <n v="600.69000000000005"/>
    <n v="1087.04"/>
  </r>
  <r>
    <x v="4"/>
    <x v="33"/>
    <x v="24"/>
    <x v="2"/>
    <x v="1"/>
    <x v="1"/>
    <x v="2"/>
    <n v="54"/>
    <n v="735"/>
    <n v="150549.82999999999"/>
    <n v="192913.34"/>
  </r>
  <r>
    <x v="4"/>
    <x v="17"/>
    <x v="23"/>
    <x v="5"/>
    <x v="1"/>
    <x v="1"/>
    <x v="3"/>
    <n v="3"/>
    <n v="229"/>
    <n v="11835.04"/>
    <n v="58852.57"/>
  </r>
  <r>
    <x v="5"/>
    <x v="30"/>
    <x v="10"/>
    <x v="8"/>
    <x v="1"/>
    <x v="1"/>
    <x v="0"/>
    <n v="18"/>
    <n v="130"/>
    <n v="49388.14"/>
    <n v="119365.22"/>
  </r>
  <r>
    <x v="5"/>
    <x v="49"/>
    <x v="31"/>
    <x v="7"/>
    <x v="1"/>
    <x v="1"/>
    <x v="0"/>
    <n v="5"/>
    <n v="91"/>
    <n v="20511.88"/>
    <n v="57103.43"/>
  </r>
  <r>
    <x v="5"/>
    <x v="10"/>
    <x v="36"/>
    <x v="8"/>
    <x v="1"/>
    <x v="1"/>
    <x v="1"/>
    <n v="0"/>
    <n v="5"/>
    <n v="245.55"/>
    <n v="245.55"/>
  </r>
  <r>
    <x v="1"/>
    <x v="54"/>
    <x v="9"/>
    <x v="7"/>
    <x v="1"/>
    <x v="1"/>
    <x v="2"/>
    <n v="0"/>
    <n v="1"/>
    <n v="369.05"/>
    <n v="369.05"/>
  </r>
  <r>
    <x v="5"/>
    <x v="20"/>
    <x v="18"/>
    <x v="11"/>
    <x v="1"/>
    <x v="1"/>
    <x v="1"/>
    <n v="2"/>
    <n v="350"/>
    <n v="217521.37"/>
    <n v="217521.37"/>
  </r>
  <r>
    <x v="5"/>
    <x v="14"/>
    <x v="18"/>
    <x v="11"/>
    <x v="1"/>
    <x v="1"/>
    <x v="1"/>
    <n v="0"/>
    <n v="256"/>
    <n v="183599.3"/>
    <n v="183599.3"/>
  </r>
  <r>
    <x v="1"/>
    <x v="53"/>
    <x v="36"/>
    <x v="8"/>
    <x v="1"/>
    <x v="1"/>
    <x v="1"/>
    <n v="0"/>
    <n v="1"/>
    <n v="111.62"/>
    <n v="111.62"/>
  </r>
  <r>
    <x v="5"/>
    <x v="20"/>
    <x v="32"/>
    <x v="8"/>
    <x v="1"/>
    <x v="1"/>
    <x v="1"/>
    <n v="0"/>
    <n v="13"/>
    <n v="860.52"/>
    <n v="860.52"/>
  </r>
  <r>
    <x v="3"/>
    <x v="9"/>
    <x v="26"/>
    <x v="6"/>
    <x v="1"/>
    <x v="1"/>
    <x v="0"/>
    <n v="0"/>
    <n v="7"/>
    <n v="447.98"/>
    <n v="1091.3"/>
  </r>
  <r>
    <x v="3"/>
    <x v="50"/>
    <x v="3"/>
    <x v="2"/>
    <x v="1"/>
    <x v="1"/>
    <x v="1"/>
    <n v="77"/>
    <n v="928"/>
    <n v="233183.74"/>
    <n v="233183.74"/>
  </r>
  <r>
    <x v="4"/>
    <x v="34"/>
    <x v="28"/>
    <x v="3"/>
    <x v="1"/>
    <x v="1"/>
    <x v="3"/>
    <n v="0"/>
    <n v="90"/>
    <n v="12142.97"/>
    <n v="12506.17"/>
  </r>
  <r>
    <x v="5"/>
    <x v="20"/>
    <x v="6"/>
    <x v="5"/>
    <x v="1"/>
    <x v="1"/>
    <x v="2"/>
    <n v="0"/>
    <n v="1"/>
    <n v="1076.73"/>
    <n v="9344.27"/>
  </r>
  <r>
    <x v="4"/>
    <x v="17"/>
    <x v="8"/>
    <x v="5"/>
    <x v="1"/>
    <x v="1"/>
    <x v="2"/>
    <n v="2"/>
    <n v="114"/>
    <n v="15734.13"/>
    <n v="15734.13"/>
  </r>
  <r>
    <x v="4"/>
    <x v="4"/>
    <x v="35"/>
    <x v="3"/>
    <x v="1"/>
    <x v="1"/>
    <x v="0"/>
    <n v="0"/>
    <n v="62"/>
    <n v="6923.6"/>
    <n v="8882.57"/>
  </r>
  <r>
    <x v="3"/>
    <x v="50"/>
    <x v="16"/>
    <x v="10"/>
    <x v="1"/>
    <x v="1"/>
    <x v="2"/>
    <n v="4"/>
    <n v="9"/>
    <n v="4107.87"/>
    <n v="5114.49"/>
  </r>
  <r>
    <x v="4"/>
    <x v="28"/>
    <x v="7"/>
    <x v="6"/>
    <x v="1"/>
    <x v="1"/>
    <x v="3"/>
    <n v="0"/>
    <n v="2"/>
    <n v="40.94"/>
    <n v="96.64"/>
  </r>
  <r>
    <x v="3"/>
    <x v="22"/>
    <x v="26"/>
    <x v="6"/>
    <x v="1"/>
    <x v="1"/>
    <x v="1"/>
    <n v="30"/>
    <n v="3234"/>
    <n v="708387.83999999997"/>
    <n v="736574.95"/>
  </r>
  <r>
    <x v="4"/>
    <x v="47"/>
    <x v="33"/>
    <x v="11"/>
    <x v="1"/>
    <x v="1"/>
    <x v="1"/>
    <n v="23"/>
    <n v="1243"/>
    <n v="215562.52"/>
    <n v="215562.52"/>
  </r>
  <r>
    <x v="3"/>
    <x v="7"/>
    <x v="5"/>
    <x v="4"/>
    <x v="1"/>
    <x v="1"/>
    <x v="2"/>
    <n v="9"/>
    <n v="45"/>
    <n v="10451.040000000001"/>
    <n v="67560.210000000006"/>
  </r>
  <r>
    <x v="4"/>
    <x v="17"/>
    <x v="7"/>
    <x v="6"/>
    <x v="1"/>
    <x v="1"/>
    <x v="1"/>
    <n v="1"/>
    <n v="5"/>
    <n v="1615.45"/>
    <n v="1692.77"/>
  </r>
  <r>
    <x v="1"/>
    <x v="27"/>
    <x v="14"/>
    <x v="7"/>
    <x v="1"/>
    <x v="1"/>
    <x v="3"/>
    <n v="0"/>
    <n v="1"/>
    <n v="48.87"/>
    <n v="75.61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45"/>
    <x v="28"/>
    <x v="3"/>
    <x v="1"/>
    <x v="1"/>
    <x v="1"/>
    <n v="44"/>
    <n v="4207"/>
    <n v="1059545.74"/>
    <n v="1059545.74"/>
  </r>
  <r>
    <x v="4"/>
    <x v="33"/>
    <x v="16"/>
    <x v="10"/>
    <x v="1"/>
    <x v="1"/>
    <x v="3"/>
    <n v="0"/>
    <n v="73"/>
    <n v="8710.26"/>
    <n v="11869.09"/>
  </r>
  <r>
    <x v="1"/>
    <x v="31"/>
    <x v="19"/>
    <x v="1"/>
    <x v="1"/>
    <x v="1"/>
    <x v="1"/>
    <n v="1"/>
    <n v="30"/>
    <n v="3817.05"/>
    <n v="3817.05"/>
  </r>
  <r>
    <x v="4"/>
    <x v="33"/>
    <x v="5"/>
    <x v="4"/>
    <x v="1"/>
    <x v="1"/>
    <x v="0"/>
    <n v="0"/>
    <n v="3"/>
    <n v="34.450000000000003"/>
    <n v="208.39"/>
  </r>
  <r>
    <x v="4"/>
    <x v="37"/>
    <x v="0"/>
    <x v="0"/>
    <x v="1"/>
    <x v="1"/>
    <x v="0"/>
    <n v="0"/>
    <n v="2"/>
    <n v="229.92"/>
    <n v="229.92"/>
  </r>
  <r>
    <x v="1"/>
    <x v="27"/>
    <x v="25"/>
    <x v="12"/>
    <x v="1"/>
    <x v="1"/>
    <x v="2"/>
    <n v="0"/>
    <n v="1"/>
    <n v="4.46"/>
    <n v="4.46"/>
  </r>
  <r>
    <x v="0"/>
    <x v="21"/>
    <x v="0"/>
    <x v="0"/>
    <x v="1"/>
    <x v="1"/>
    <x v="1"/>
    <n v="59"/>
    <n v="4509"/>
    <n v="1019309.01"/>
    <n v="1511716.48"/>
  </r>
  <r>
    <x v="5"/>
    <x v="49"/>
    <x v="14"/>
    <x v="7"/>
    <x v="1"/>
    <x v="1"/>
    <x v="2"/>
    <n v="2"/>
    <n v="134"/>
    <n v="32547.58"/>
    <n v="44776.38"/>
  </r>
  <r>
    <x v="5"/>
    <x v="20"/>
    <x v="33"/>
    <x v="11"/>
    <x v="1"/>
    <x v="1"/>
    <x v="2"/>
    <n v="0"/>
    <n v="1"/>
    <n v="349.51"/>
    <n v="349.51"/>
  </r>
  <r>
    <x v="4"/>
    <x v="39"/>
    <x v="23"/>
    <x v="5"/>
    <x v="1"/>
    <x v="1"/>
    <x v="2"/>
    <n v="0"/>
    <n v="5"/>
    <n v="841.62"/>
    <n v="841.62"/>
  </r>
  <r>
    <x v="4"/>
    <x v="17"/>
    <x v="8"/>
    <x v="5"/>
    <x v="1"/>
    <x v="1"/>
    <x v="3"/>
    <n v="0"/>
    <n v="22"/>
    <n v="2452.87"/>
    <n v="2573.41"/>
  </r>
  <r>
    <x v="4"/>
    <x v="37"/>
    <x v="34"/>
    <x v="0"/>
    <x v="1"/>
    <x v="1"/>
    <x v="2"/>
    <n v="0"/>
    <n v="2"/>
    <n v="0"/>
    <n v="31113.759999999998"/>
  </r>
  <r>
    <x v="2"/>
    <x v="2"/>
    <x v="12"/>
    <x v="9"/>
    <x v="1"/>
    <x v="1"/>
    <x v="3"/>
    <n v="0"/>
    <n v="1"/>
    <n v="358.37"/>
    <n v="1763.35"/>
  </r>
  <r>
    <x v="5"/>
    <x v="36"/>
    <x v="38"/>
    <x v="9"/>
    <x v="1"/>
    <x v="1"/>
    <x v="1"/>
    <n v="51"/>
    <n v="5010"/>
    <n v="850251.47"/>
    <n v="850251.47"/>
  </r>
  <r>
    <x v="4"/>
    <x v="47"/>
    <x v="28"/>
    <x v="3"/>
    <x v="1"/>
    <x v="1"/>
    <x v="3"/>
    <n v="0"/>
    <n v="113"/>
    <n v="18654.099999999999"/>
    <n v="22984.84"/>
  </r>
  <r>
    <x v="3"/>
    <x v="9"/>
    <x v="13"/>
    <x v="6"/>
    <x v="1"/>
    <x v="1"/>
    <x v="3"/>
    <n v="0"/>
    <n v="110"/>
    <n v="20110.48"/>
    <n v="62497.62"/>
  </r>
  <r>
    <x v="5"/>
    <x v="36"/>
    <x v="10"/>
    <x v="8"/>
    <x v="1"/>
    <x v="1"/>
    <x v="1"/>
    <n v="0"/>
    <n v="2"/>
    <n v="554.91"/>
    <n v="554.91"/>
  </r>
  <r>
    <x v="3"/>
    <x v="8"/>
    <x v="30"/>
    <x v="10"/>
    <x v="1"/>
    <x v="1"/>
    <x v="3"/>
    <n v="0"/>
    <n v="22"/>
    <n v="3595.7"/>
    <n v="25423.29"/>
  </r>
  <r>
    <x v="1"/>
    <x v="29"/>
    <x v="36"/>
    <x v="8"/>
    <x v="1"/>
    <x v="1"/>
    <x v="1"/>
    <n v="0"/>
    <n v="1"/>
    <n v="113.72"/>
    <n v="113.72"/>
  </r>
  <r>
    <x v="4"/>
    <x v="39"/>
    <x v="33"/>
    <x v="11"/>
    <x v="1"/>
    <x v="1"/>
    <x v="0"/>
    <n v="1"/>
    <n v="92"/>
    <n v="52471"/>
    <n v="52471"/>
  </r>
  <r>
    <x v="3"/>
    <x v="22"/>
    <x v="26"/>
    <x v="6"/>
    <x v="1"/>
    <x v="1"/>
    <x v="3"/>
    <n v="0"/>
    <n v="18"/>
    <n v="3939.47"/>
    <n v="4063.49"/>
  </r>
  <r>
    <x v="1"/>
    <x v="1"/>
    <x v="20"/>
    <x v="9"/>
    <x v="1"/>
    <x v="1"/>
    <x v="1"/>
    <n v="7"/>
    <n v="54"/>
    <n v="32255.79"/>
    <n v="32255.79"/>
  </r>
  <r>
    <x v="7"/>
    <x v="69"/>
    <x v="23"/>
    <x v="5"/>
    <x v="1"/>
    <x v="1"/>
    <x v="1"/>
    <n v="0"/>
    <n v="1"/>
    <n v="99.2"/>
    <n v="99.2"/>
  </r>
  <r>
    <x v="1"/>
    <x v="35"/>
    <x v="20"/>
    <x v="9"/>
    <x v="1"/>
    <x v="1"/>
    <x v="1"/>
    <n v="0"/>
    <n v="9"/>
    <n v="4861.08"/>
    <n v="4861.08"/>
  </r>
  <r>
    <x v="5"/>
    <x v="14"/>
    <x v="11"/>
    <x v="2"/>
    <x v="1"/>
    <x v="1"/>
    <x v="1"/>
    <n v="0"/>
    <n v="3"/>
    <n v="210.6"/>
    <n v="210.6"/>
  </r>
  <r>
    <x v="1"/>
    <x v="27"/>
    <x v="20"/>
    <x v="9"/>
    <x v="1"/>
    <x v="1"/>
    <x v="3"/>
    <n v="0"/>
    <n v="138"/>
    <n v="18081.3"/>
    <n v="81436.05"/>
  </r>
  <r>
    <x v="4"/>
    <x v="34"/>
    <x v="18"/>
    <x v="11"/>
    <x v="1"/>
    <x v="1"/>
    <x v="0"/>
    <n v="0"/>
    <n v="2"/>
    <n v="558.69000000000005"/>
    <n v="558.69000000000005"/>
  </r>
  <r>
    <x v="3"/>
    <x v="26"/>
    <x v="26"/>
    <x v="6"/>
    <x v="1"/>
    <x v="1"/>
    <x v="0"/>
    <n v="19"/>
    <n v="144"/>
    <n v="58741.02"/>
    <n v="115667.83"/>
  </r>
  <r>
    <x v="0"/>
    <x v="0"/>
    <x v="0"/>
    <x v="0"/>
    <x v="1"/>
    <x v="1"/>
    <x v="0"/>
    <n v="3"/>
    <n v="560"/>
    <n v="107735.66"/>
    <n v="111902.53"/>
  </r>
  <r>
    <x v="4"/>
    <x v="37"/>
    <x v="6"/>
    <x v="5"/>
    <x v="1"/>
    <x v="1"/>
    <x v="1"/>
    <n v="1"/>
    <n v="68"/>
    <n v="21497.42"/>
    <n v="21497.42"/>
  </r>
  <r>
    <x v="4"/>
    <x v="17"/>
    <x v="11"/>
    <x v="2"/>
    <x v="1"/>
    <x v="1"/>
    <x v="2"/>
    <n v="3"/>
    <n v="17"/>
    <n v="3718.54"/>
    <n v="33970.620000000003"/>
  </r>
  <r>
    <x v="1"/>
    <x v="31"/>
    <x v="25"/>
    <x v="12"/>
    <x v="1"/>
    <x v="1"/>
    <x v="2"/>
    <n v="1"/>
    <n v="1"/>
    <n v="35.090000000000003"/>
    <n v="35.090000000000003"/>
  </r>
  <r>
    <x v="5"/>
    <x v="44"/>
    <x v="32"/>
    <x v="8"/>
    <x v="1"/>
    <x v="1"/>
    <x v="1"/>
    <n v="3"/>
    <n v="3"/>
    <n v="260.25"/>
    <n v="260.25"/>
  </r>
  <r>
    <x v="3"/>
    <x v="50"/>
    <x v="13"/>
    <x v="6"/>
    <x v="1"/>
    <x v="1"/>
    <x v="3"/>
    <n v="0"/>
    <n v="1"/>
    <n v="18.34"/>
    <n v="114.96"/>
  </r>
  <r>
    <x v="4"/>
    <x v="17"/>
    <x v="15"/>
    <x v="4"/>
    <x v="1"/>
    <x v="1"/>
    <x v="0"/>
    <n v="0"/>
    <n v="1"/>
    <n v="5549.62"/>
    <n v="33163.31"/>
  </r>
  <r>
    <x v="3"/>
    <x v="40"/>
    <x v="0"/>
    <x v="0"/>
    <x v="1"/>
    <x v="1"/>
    <x v="2"/>
    <n v="9"/>
    <n v="44"/>
    <n v="59067.3"/>
    <n v="69775.16"/>
  </r>
  <r>
    <x v="4"/>
    <x v="34"/>
    <x v="32"/>
    <x v="8"/>
    <x v="1"/>
    <x v="1"/>
    <x v="0"/>
    <n v="2"/>
    <n v="20"/>
    <n v="19616.169999999998"/>
    <n v="23749.11"/>
  </r>
  <r>
    <x v="5"/>
    <x v="32"/>
    <x v="14"/>
    <x v="7"/>
    <x v="1"/>
    <x v="1"/>
    <x v="1"/>
    <n v="0"/>
    <n v="7"/>
    <n v="1419.32"/>
    <n v="1419.32"/>
  </r>
  <r>
    <x v="5"/>
    <x v="43"/>
    <x v="36"/>
    <x v="8"/>
    <x v="1"/>
    <x v="1"/>
    <x v="1"/>
    <n v="5"/>
    <n v="5"/>
    <n v="608.86"/>
    <n v="608.86"/>
  </r>
  <r>
    <x v="5"/>
    <x v="30"/>
    <x v="24"/>
    <x v="2"/>
    <x v="1"/>
    <x v="1"/>
    <x v="3"/>
    <n v="0"/>
    <n v="1"/>
    <n v="1.0900000000000001"/>
    <n v="36.43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28"/>
    <x v="34"/>
    <x v="0"/>
    <x v="1"/>
    <x v="1"/>
    <x v="3"/>
    <n v="0"/>
    <n v="217"/>
    <n v="27849.87"/>
    <n v="33060.559999999998"/>
  </r>
  <r>
    <x v="5"/>
    <x v="10"/>
    <x v="37"/>
    <x v="12"/>
    <x v="1"/>
    <x v="1"/>
    <x v="2"/>
    <n v="6"/>
    <n v="320"/>
    <n v="52257.71"/>
    <n v="57550.25"/>
  </r>
  <r>
    <x v="3"/>
    <x v="50"/>
    <x v="24"/>
    <x v="2"/>
    <x v="1"/>
    <x v="1"/>
    <x v="3"/>
    <n v="0"/>
    <n v="26"/>
    <n v="3246.07"/>
    <n v="3664.86"/>
  </r>
  <r>
    <x v="1"/>
    <x v="31"/>
    <x v="19"/>
    <x v="1"/>
    <x v="1"/>
    <x v="1"/>
    <x v="3"/>
    <n v="0"/>
    <n v="1"/>
    <n v="124.79"/>
    <n v="614.03"/>
  </r>
  <r>
    <x v="5"/>
    <x v="43"/>
    <x v="37"/>
    <x v="12"/>
    <x v="1"/>
    <x v="1"/>
    <x v="1"/>
    <n v="35"/>
    <n v="652"/>
    <n v="65820.22"/>
    <n v="65820.22"/>
  </r>
  <r>
    <x v="4"/>
    <x v="45"/>
    <x v="8"/>
    <x v="5"/>
    <x v="1"/>
    <x v="1"/>
    <x v="1"/>
    <n v="55"/>
    <n v="770"/>
    <n v="160302.28"/>
    <n v="160302.28"/>
  </r>
  <r>
    <x v="3"/>
    <x v="8"/>
    <x v="16"/>
    <x v="10"/>
    <x v="1"/>
    <x v="1"/>
    <x v="2"/>
    <n v="30"/>
    <n v="22"/>
    <n v="5807.12"/>
    <n v="34997.21"/>
  </r>
  <r>
    <x v="5"/>
    <x v="23"/>
    <x v="14"/>
    <x v="7"/>
    <x v="1"/>
    <x v="1"/>
    <x v="2"/>
    <n v="0"/>
    <n v="3"/>
    <n v="81.52"/>
    <n v="135"/>
  </r>
  <r>
    <x v="3"/>
    <x v="15"/>
    <x v="16"/>
    <x v="10"/>
    <x v="1"/>
    <x v="1"/>
    <x v="2"/>
    <n v="93"/>
    <n v="1125"/>
    <n v="186639.85"/>
    <n v="299873.77"/>
  </r>
  <r>
    <x v="4"/>
    <x v="45"/>
    <x v="27"/>
    <x v="10"/>
    <x v="1"/>
    <x v="1"/>
    <x v="3"/>
    <n v="0"/>
    <n v="137"/>
    <n v="14929.37"/>
    <n v="27007.61"/>
  </r>
  <r>
    <x v="4"/>
    <x v="11"/>
    <x v="28"/>
    <x v="3"/>
    <x v="1"/>
    <x v="1"/>
    <x v="3"/>
    <n v="1"/>
    <n v="179"/>
    <n v="24718.04"/>
    <n v="29925.56"/>
  </r>
  <r>
    <x v="1"/>
    <x v="27"/>
    <x v="37"/>
    <x v="12"/>
    <x v="1"/>
    <x v="1"/>
    <x v="0"/>
    <n v="0"/>
    <n v="1"/>
    <n v="110.44"/>
    <n v="110.44"/>
  </r>
  <r>
    <x v="5"/>
    <x v="6"/>
    <x v="32"/>
    <x v="8"/>
    <x v="1"/>
    <x v="1"/>
    <x v="0"/>
    <n v="1"/>
    <n v="5"/>
    <n v="1765.08"/>
    <n v="16408.34"/>
  </r>
  <r>
    <x v="4"/>
    <x v="41"/>
    <x v="0"/>
    <x v="0"/>
    <x v="1"/>
    <x v="1"/>
    <x v="0"/>
    <n v="0"/>
    <n v="2"/>
    <n v="263.55"/>
    <n v="263.55"/>
  </r>
  <r>
    <x v="1"/>
    <x v="58"/>
    <x v="15"/>
    <x v="4"/>
    <x v="1"/>
    <x v="1"/>
    <x v="2"/>
    <n v="0"/>
    <n v="1"/>
    <n v="82.8"/>
    <n v="1856.09"/>
  </r>
  <r>
    <x v="7"/>
    <x v="64"/>
    <x v="38"/>
    <x v="9"/>
    <x v="1"/>
    <x v="1"/>
    <x v="2"/>
    <n v="0"/>
    <n v="1"/>
    <n v="18"/>
    <n v="18"/>
  </r>
  <r>
    <x v="4"/>
    <x v="25"/>
    <x v="4"/>
    <x v="3"/>
    <x v="1"/>
    <x v="1"/>
    <x v="1"/>
    <n v="77"/>
    <n v="777"/>
    <n v="250185.55"/>
    <n v="250185.55"/>
  </r>
  <r>
    <x v="1"/>
    <x v="1"/>
    <x v="20"/>
    <x v="9"/>
    <x v="1"/>
    <x v="1"/>
    <x v="3"/>
    <n v="0"/>
    <n v="11"/>
    <n v="15447.11"/>
    <n v="46973.57"/>
  </r>
  <r>
    <x v="4"/>
    <x v="37"/>
    <x v="16"/>
    <x v="10"/>
    <x v="1"/>
    <x v="1"/>
    <x v="2"/>
    <n v="0"/>
    <n v="2"/>
    <n v="0"/>
    <n v="671.35"/>
  </r>
  <r>
    <x v="4"/>
    <x v="41"/>
    <x v="5"/>
    <x v="4"/>
    <x v="1"/>
    <x v="1"/>
    <x v="2"/>
    <n v="14"/>
    <n v="5"/>
    <n v="1087.5899999999999"/>
    <n v="1214.3599999999999"/>
  </r>
  <r>
    <x v="1"/>
    <x v="38"/>
    <x v="12"/>
    <x v="9"/>
    <x v="1"/>
    <x v="1"/>
    <x v="3"/>
    <n v="0"/>
    <n v="1"/>
    <n v="377.23"/>
    <n v="1855.98"/>
  </r>
  <r>
    <x v="1"/>
    <x v="1"/>
    <x v="10"/>
    <x v="8"/>
    <x v="1"/>
    <x v="1"/>
    <x v="0"/>
    <n v="0"/>
    <n v="1"/>
    <n v="391.87"/>
    <n v="1989.13"/>
  </r>
  <r>
    <x v="3"/>
    <x v="5"/>
    <x v="15"/>
    <x v="4"/>
    <x v="1"/>
    <x v="1"/>
    <x v="0"/>
    <n v="0"/>
    <n v="23"/>
    <n v="3023.14"/>
    <n v="14575.12"/>
  </r>
  <r>
    <x v="3"/>
    <x v="15"/>
    <x v="1"/>
    <x v="0"/>
    <x v="1"/>
    <x v="1"/>
    <x v="1"/>
    <n v="0"/>
    <n v="9"/>
    <n v="292.20999999999998"/>
    <n v="678.75"/>
  </r>
  <r>
    <x v="5"/>
    <x v="44"/>
    <x v="3"/>
    <x v="2"/>
    <x v="1"/>
    <x v="1"/>
    <x v="1"/>
    <n v="0"/>
    <n v="1"/>
    <n v="115.18"/>
    <n v="115.18"/>
  </r>
  <r>
    <x v="4"/>
    <x v="11"/>
    <x v="23"/>
    <x v="5"/>
    <x v="1"/>
    <x v="1"/>
    <x v="3"/>
    <n v="0"/>
    <n v="13"/>
    <n v="1572.9"/>
    <n v="1593.16"/>
  </r>
  <r>
    <x v="5"/>
    <x v="30"/>
    <x v="34"/>
    <x v="0"/>
    <x v="1"/>
    <x v="1"/>
    <x v="2"/>
    <n v="0"/>
    <n v="2"/>
    <n v="0"/>
    <n v="359.72"/>
  </r>
  <r>
    <x v="5"/>
    <x v="10"/>
    <x v="29"/>
    <x v="11"/>
    <x v="1"/>
    <x v="1"/>
    <x v="2"/>
    <n v="3"/>
    <n v="1"/>
    <n v="468.57"/>
    <n v="3928.12"/>
  </r>
  <r>
    <x v="5"/>
    <x v="30"/>
    <x v="10"/>
    <x v="8"/>
    <x v="1"/>
    <x v="1"/>
    <x v="3"/>
    <n v="1"/>
    <n v="104"/>
    <n v="17919.990000000002"/>
    <n v="103574.2"/>
  </r>
  <r>
    <x v="5"/>
    <x v="20"/>
    <x v="9"/>
    <x v="7"/>
    <x v="1"/>
    <x v="1"/>
    <x v="1"/>
    <n v="27"/>
    <n v="219"/>
    <n v="87895.73"/>
    <n v="87895.73"/>
  </r>
  <r>
    <x v="1"/>
    <x v="24"/>
    <x v="12"/>
    <x v="9"/>
    <x v="1"/>
    <x v="1"/>
    <x v="0"/>
    <n v="1"/>
    <n v="4"/>
    <n v="10502.89"/>
    <n v="12603.75"/>
  </r>
  <r>
    <x v="5"/>
    <x v="32"/>
    <x v="8"/>
    <x v="5"/>
    <x v="1"/>
    <x v="1"/>
    <x v="1"/>
    <n v="0"/>
    <n v="5"/>
    <n v="488.01"/>
    <n v="488.01"/>
  </r>
  <r>
    <x v="3"/>
    <x v="5"/>
    <x v="21"/>
    <x v="4"/>
    <x v="1"/>
    <x v="1"/>
    <x v="2"/>
    <n v="182"/>
    <n v="188"/>
    <n v="59214.14"/>
    <n v="96535.41"/>
  </r>
  <r>
    <x v="4"/>
    <x v="25"/>
    <x v="28"/>
    <x v="3"/>
    <x v="1"/>
    <x v="1"/>
    <x v="1"/>
    <n v="7"/>
    <n v="60"/>
    <n v="18667.16"/>
    <n v="18667.16"/>
  </r>
  <r>
    <x v="3"/>
    <x v="7"/>
    <x v="34"/>
    <x v="0"/>
    <x v="1"/>
    <x v="1"/>
    <x v="3"/>
    <n v="0"/>
    <n v="1"/>
    <n v="84"/>
    <n v="84"/>
  </r>
  <r>
    <x v="5"/>
    <x v="43"/>
    <x v="29"/>
    <x v="11"/>
    <x v="1"/>
    <x v="1"/>
    <x v="0"/>
    <n v="0"/>
    <n v="1"/>
    <n v="148.34"/>
    <n v="148.34"/>
  </r>
  <r>
    <x v="3"/>
    <x v="7"/>
    <x v="15"/>
    <x v="4"/>
    <x v="1"/>
    <x v="1"/>
    <x v="2"/>
    <n v="154"/>
    <n v="201"/>
    <n v="53380.33"/>
    <n v="103932.81"/>
  </r>
  <r>
    <x v="5"/>
    <x v="20"/>
    <x v="9"/>
    <x v="7"/>
    <x v="1"/>
    <x v="1"/>
    <x v="3"/>
    <n v="12"/>
    <n v="48"/>
    <n v="5472.75"/>
    <n v="23768.86"/>
  </r>
  <r>
    <x v="5"/>
    <x v="6"/>
    <x v="33"/>
    <x v="11"/>
    <x v="1"/>
    <x v="1"/>
    <x v="2"/>
    <n v="0"/>
    <n v="3"/>
    <n v="116.84"/>
    <n v="430.1"/>
  </r>
  <r>
    <x v="4"/>
    <x v="47"/>
    <x v="30"/>
    <x v="10"/>
    <x v="1"/>
    <x v="1"/>
    <x v="0"/>
    <n v="0"/>
    <n v="1"/>
    <n v="9.66"/>
    <n v="48.32"/>
  </r>
  <r>
    <x v="1"/>
    <x v="1"/>
    <x v="17"/>
    <x v="1"/>
    <x v="1"/>
    <x v="1"/>
    <x v="3"/>
    <n v="0"/>
    <n v="2"/>
    <n v="235.42"/>
    <n v="1158.3599999999999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1"/>
    <x v="58"/>
    <x v="37"/>
    <x v="12"/>
    <x v="1"/>
    <x v="1"/>
    <x v="1"/>
    <n v="0"/>
    <n v="1"/>
    <n v="10.25"/>
    <n v="10.25"/>
  </r>
  <r>
    <x v="5"/>
    <x v="13"/>
    <x v="37"/>
    <x v="12"/>
    <x v="1"/>
    <x v="1"/>
    <x v="1"/>
    <n v="0"/>
    <n v="8"/>
    <n v="880.84"/>
    <n v="880.84"/>
  </r>
  <r>
    <x v="4"/>
    <x v="11"/>
    <x v="29"/>
    <x v="11"/>
    <x v="1"/>
    <x v="1"/>
    <x v="2"/>
    <n v="1"/>
    <n v="79"/>
    <n v="12115.92"/>
    <n v="31614.45"/>
  </r>
  <r>
    <x v="4"/>
    <x v="25"/>
    <x v="3"/>
    <x v="2"/>
    <x v="1"/>
    <x v="1"/>
    <x v="2"/>
    <n v="0"/>
    <n v="2"/>
    <n v="49.95"/>
    <n v="49.95"/>
  </r>
  <r>
    <x v="5"/>
    <x v="43"/>
    <x v="37"/>
    <x v="12"/>
    <x v="1"/>
    <x v="1"/>
    <x v="3"/>
    <n v="0"/>
    <n v="3"/>
    <n v="437.76"/>
    <n v="495.76"/>
  </r>
  <r>
    <x v="2"/>
    <x v="19"/>
    <x v="9"/>
    <x v="7"/>
    <x v="1"/>
    <x v="1"/>
    <x v="2"/>
    <n v="0"/>
    <n v="1"/>
    <n v="0"/>
    <n v="83.13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5"/>
    <x v="10"/>
    <x v="22"/>
    <x v="12"/>
    <x v="1"/>
    <x v="1"/>
    <x v="2"/>
    <n v="5"/>
    <n v="82"/>
    <n v="17518.07"/>
    <n v="29576.75"/>
  </r>
  <r>
    <x v="3"/>
    <x v="7"/>
    <x v="1"/>
    <x v="0"/>
    <x v="1"/>
    <x v="1"/>
    <x v="2"/>
    <n v="0"/>
    <n v="4"/>
    <n v="95.27"/>
    <n v="3437.82"/>
  </r>
  <r>
    <x v="5"/>
    <x v="36"/>
    <x v="12"/>
    <x v="9"/>
    <x v="1"/>
    <x v="1"/>
    <x v="0"/>
    <n v="1"/>
    <n v="251"/>
    <n v="79991.3"/>
    <n v="80198.720000000001"/>
  </r>
  <r>
    <x v="4"/>
    <x v="4"/>
    <x v="29"/>
    <x v="11"/>
    <x v="1"/>
    <x v="1"/>
    <x v="3"/>
    <n v="0"/>
    <n v="264"/>
    <n v="18609.63"/>
    <n v="46945.56"/>
  </r>
  <r>
    <x v="5"/>
    <x v="44"/>
    <x v="14"/>
    <x v="7"/>
    <x v="1"/>
    <x v="1"/>
    <x v="2"/>
    <n v="45"/>
    <n v="161"/>
    <n v="26536.560000000001"/>
    <n v="60102.02"/>
  </r>
  <r>
    <x v="3"/>
    <x v="5"/>
    <x v="15"/>
    <x v="4"/>
    <x v="1"/>
    <x v="1"/>
    <x v="2"/>
    <n v="76"/>
    <n v="85"/>
    <n v="7975.9"/>
    <n v="60152.38"/>
  </r>
  <r>
    <x v="3"/>
    <x v="5"/>
    <x v="7"/>
    <x v="6"/>
    <x v="1"/>
    <x v="1"/>
    <x v="3"/>
    <n v="0"/>
    <n v="8"/>
    <n v="1374.15"/>
    <n v="2089.4899999999998"/>
  </r>
  <r>
    <x v="4"/>
    <x v="33"/>
    <x v="24"/>
    <x v="2"/>
    <x v="1"/>
    <x v="1"/>
    <x v="1"/>
    <n v="78"/>
    <n v="4494"/>
    <n v="1143255.3600000001"/>
    <n v="1143255.3600000001"/>
  </r>
  <r>
    <x v="1"/>
    <x v="42"/>
    <x v="20"/>
    <x v="9"/>
    <x v="1"/>
    <x v="1"/>
    <x v="1"/>
    <n v="38"/>
    <n v="391"/>
    <n v="34855.730000000003"/>
    <n v="34855.730000000003"/>
  </r>
  <r>
    <x v="5"/>
    <x v="43"/>
    <x v="17"/>
    <x v="1"/>
    <x v="1"/>
    <x v="1"/>
    <x v="1"/>
    <n v="10"/>
    <n v="2908"/>
    <n v="512998.35"/>
    <n v="512998.35"/>
  </r>
  <r>
    <x v="3"/>
    <x v="9"/>
    <x v="0"/>
    <x v="0"/>
    <x v="1"/>
    <x v="1"/>
    <x v="3"/>
    <n v="0"/>
    <n v="4"/>
    <n v="370.29"/>
    <n v="459.83"/>
  </r>
  <r>
    <x v="5"/>
    <x v="30"/>
    <x v="36"/>
    <x v="8"/>
    <x v="1"/>
    <x v="1"/>
    <x v="1"/>
    <n v="5"/>
    <n v="51"/>
    <n v="4168.1000000000004"/>
    <n v="4168.1000000000004"/>
  </r>
  <r>
    <x v="4"/>
    <x v="47"/>
    <x v="8"/>
    <x v="5"/>
    <x v="1"/>
    <x v="1"/>
    <x v="0"/>
    <n v="0"/>
    <n v="18"/>
    <n v="11609.04"/>
    <n v="13620.12"/>
  </r>
  <r>
    <x v="4"/>
    <x v="34"/>
    <x v="35"/>
    <x v="3"/>
    <x v="1"/>
    <x v="1"/>
    <x v="1"/>
    <n v="21"/>
    <n v="12"/>
    <n v="343.76"/>
    <n v="343.76"/>
  </r>
  <r>
    <x v="1"/>
    <x v="38"/>
    <x v="5"/>
    <x v="4"/>
    <x v="1"/>
    <x v="1"/>
    <x v="2"/>
    <n v="2"/>
    <n v="14"/>
    <n v="4923.57"/>
    <n v="5370.64"/>
  </r>
  <r>
    <x v="3"/>
    <x v="3"/>
    <x v="0"/>
    <x v="0"/>
    <x v="1"/>
    <x v="1"/>
    <x v="0"/>
    <n v="0"/>
    <n v="2"/>
    <n v="253.58"/>
    <n v="553.13"/>
  </r>
  <r>
    <x v="3"/>
    <x v="50"/>
    <x v="7"/>
    <x v="6"/>
    <x v="1"/>
    <x v="1"/>
    <x v="3"/>
    <n v="0"/>
    <n v="2"/>
    <n v="9.66"/>
    <n v="144.94"/>
  </r>
  <r>
    <x v="1"/>
    <x v="27"/>
    <x v="5"/>
    <x v="4"/>
    <x v="1"/>
    <x v="1"/>
    <x v="2"/>
    <n v="0"/>
    <n v="3"/>
    <n v="2250.8000000000002"/>
    <n v="2250.8000000000002"/>
  </r>
  <r>
    <x v="4"/>
    <x v="41"/>
    <x v="15"/>
    <x v="4"/>
    <x v="1"/>
    <x v="1"/>
    <x v="0"/>
    <n v="0"/>
    <n v="1"/>
    <n v="352.14"/>
    <n v="352.14"/>
  </r>
  <r>
    <x v="5"/>
    <x v="43"/>
    <x v="25"/>
    <x v="12"/>
    <x v="1"/>
    <x v="1"/>
    <x v="0"/>
    <n v="8"/>
    <n v="13"/>
    <n v="15211.5"/>
    <n v="25975.02"/>
  </r>
  <r>
    <x v="1"/>
    <x v="53"/>
    <x v="22"/>
    <x v="12"/>
    <x v="1"/>
    <x v="1"/>
    <x v="2"/>
    <n v="0"/>
    <n v="3"/>
    <n v="1145.93"/>
    <n v="1353.91"/>
  </r>
  <r>
    <x v="4"/>
    <x v="39"/>
    <x v="3"/>
    <x v="2"/>
    <x v="1"/>
    <x v="1"/>
    <x v="1"/>
    <n v="0"/>
    <n v="4"/>
    <n v="401.35"/>
    <n v="401.35"/>
  </r>
  <r>
    <x v="3"/>
    <x v="5"/>
    <x v="1"/>
    <x v="0"/>
    <x v="1"/>
    <x v="1"/>
    <x v="1"/>
    <n v="1"/>
    <n v="13"/>
    <n v="1993.51"/>
    <n v="10261.48"/>
  </r>
  <r>
    <x v="4"/>
    <x v="11"/>
    <x v="11"/>
    <x v="2"/>
    <x v="1"/>
    <x v="1"/>
    <x v="3"/>
    <n v="0"/>
    <n v="1"/>
    <n v="0"/>
    <n v="117"/>
  </r>
  <r>
    <x v="1"/>
    <x v="29"/>
    <x v="2"/>
    <x v="1"/>
    <x v="1"/>
    <x v="1"/>
    <x v="1"/>
    <n v="3"/>
    <n v="6"/>
    <n v="7994.48"/>
    <n v="7994.48"/>
  </r>
  <r>
    <x v="5"/>
    <x v="10"/>
    <x v="33"/>
    <x v="11"/>
    <x v="1"/>
    <x v="1"/>
    <x v="1"/>
    <n v="0"/>
    <n v="1"/>
    <n v="21.61"/>
    <n v="21.61"/>
  </r>
  <r>
    <x v="1"/>
    <x v="29"/>
    <x v="23"/>
    <x v="5"/>
    <x v="1"/>
    <x v="1"/>
    <x v="0"/>
    <n v="0"/>
    <n v="1"/>
    <n v="82.11"/>
    <n v="107.51"/>
  </r>
  <r>
    <x v="5"/>
    <x v="10"/>
    <x v="37"/>
    <x v="12"/>
    <x v="1"/>
    <x v="1"/>
    <x v="0"/>
    <n v="5"/>
    <n v="848"/>
    <n v="189719.62"/>
    <n v="221240.54"/>
  </r>
  <r>
    <x v="3"/>
    <x v="50"/>
    <x v="24"/>
    <x v="2"/>
    <x v="1"/>
    <x v="1"/>
    <x v="1"/>
    <n v="33"/>
    <n v="2551"/>
    <n v="548874.30000000005"/>
    <n v="548874.30000000005"/>
  </r>
  <r>
    <x v="1"/>
    <x v="31"/>
    <x v="37"/>
    <x v="12"/>
    <x v="1"/>
    <x v="1"/>
    <x v="1"/>
    <n v="2"/>
    <n v="10"/>
    <n v="833.99"/>
    <n v="833.99"/>
  </r>
  <r>
    <x v="1"/>
    <x v="29"/>
    <x v="2"/>
    <x v="1"/>
    <x v="1"/>
    <x v="1"/>
    <x v="2"/>
    <n v="0"/>
    <n v="1"/>
    <n v="1044.99"/>
    <n v="1044.99"/>
  </r>
  <r>
    <x v="4"/>
    <x v="4"/>
    <x v="7"/>
    <x v="6"/>
    <x v="1"/>
    <x v="1"/>
    <x v="2"/>
    <n v="0"/>
    <n v="1"/>
    <n v="350"/>
    <n v="350"/>
  </r>
  <r>
    <x v="0"/>
    <x v="0"/>
    <x v="34"/>
    <x v="0"/>
    <x v="1"/>
    <x v="1"/>
    <x v="2"/>
    <n v="5"/>
    <n v="732"/>
    <n v="236099.91"/>
    <n v="253856.18"/>
  </r>
  <r>
    <x v="5"/>
    <x v="20"/>
    <x v="28"/>
    <x v="3"/>
    <x v="1"/>
    <x v="1"/>
    <x v="3"/>
    <n v="0"/>
    <n v="34"/>
    <n v="3081.45"/>
    <n v="3343.61"/>
  </r>
  <r>
    <x v="5"/>
    <x v="43"/>
    <x v="17"/>
    <x v="1"/>
    <x v="1"/>
    <x v="1"/>
    <x v="0"/>
    <n v="1"/>
    <n v="223"/>
    <n v="31430.77"/>
    <n v="31430.77"/>
  </r>
  <r>
    <x v="4"/>
    <x v="17"/>
    <x v="30"/>
    <x v="10"/>
    <x v="1"/>
    <x v="1"/>
    <x v="0"/>
    <n v="0"/>
    <n v="10"/>
    <n v="6349.77"/>
    <n v="8487.92"/>
  </r>
  <r>
    <x v="5"/>
    <x v="20"/>
    <x v="4"/>
    <x v="3"/>
    <x v="1"/>
    <x v="1"/>
    <x v="1"/>
    <n v="0"/>
    <n v="3"/>
    <n v="61.25"/>
    <n v="61.25"/>
  </r>
  <r>
    <x v="4"/>
    <x v="25"/>
    <x v="13"/>
    <x v="6"/>
    <x v="1"/>
    <x v="1"/>
    <x v="1"/>
    <n v="0"/>
    <n v="1"/>
    <n v="34"/>
    <n v="2145.67"/>
  </r>
  <r>
    <x v="4"/>
    <x v="45"/>
    <x v="1"/>
    <x v="0"/>
    <x v="1"/>
    <x v="1"/>
    <x v="3"/>
    <n v="0"/>
    <n v="1"/>
    <n v="7.82"/>
    <n v="143.34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5"/>
    <x v="20"/>
    <x v="11"/>
    <x v="2"/>
    <x v="1"/>
    <x v="1"/>
    <x v="1"/>
    <n v="0"/>
    <n v="1"/>
    <n v="35.090000000000003"/>
    <n v="35.090000000000003"/>
  </r>
  <r>
    <x v="5"/>
    <x v="10"/>
    <x v="1"/>
    <x v="0"/>
    <x v="1"/>
    <x v="1"/>
    <x v="1"/>
    <n v="0"/>
    <n v="2"/>
    <n v="160.65"/>
    <n v="508.74"/>
  </r>
  <r>
    <x v="5"/>
    <x v="23"/>
    <x v="14"/>
    <x v="7"/>
    <x v="1"/>
    <x v="1"/>
    <x v="0"/>
    <n v="0"/>
    <n v="1"/>
    <n v="231.99"/>
    <n v="231.99"/>
  </r>
  <r>
    <x v="4"/>
    <x v="39"/>
    <x v="15"/>
    <x v="4"/>
    <x v="1"/>
    <x v="1"/>
    <x v="1"/>
    <n v="0"/>
    <n v="1"/>
    <n v="9.66"/>
    <n v="48.32"/>
  </r>
  <r>
    <x v="3"/>
    <x v="40"/>
    <x v="26"/>
    <x v="6"/>
    <x v="1"/>
    <x v="1"/>
    <x v="0"/>
    <n v="61"/>
    <n v="1116"/>
    <n v="302606.94"/>
    <n v="358362.07"/>
  </r>
  <r>
    <x v="5"/>
    <x v="43"/>
    <x v="22"/>
    <x v="12"/>
    <x v="1"/>
    <x v="1"/>
    <x v="1"/>
    <n v="11"/>
    <n v="75"/>
    <n v="16022.19"/>
    <n v="16022.19"/>
  </r>
  <r>
    <x v="4"/>
    <x v="47"/>
    <x v="35"/>
    <x v="3"/>
    <x v="1"/>
    <x v="1"/>
    <x v="0"/>
    <n v="23"/>
    <n v="187"/>
    <n v="25615.8"/>
    <n v="40101.54"/>
  </r>
  <r>
    <x v="4"/>
    <x v="47"/>
    <x v="4"/>
    <x v="3"/>
    <x v="1"/>
    <x v="1"/>
    <x v="3"/>
    <n v="0"/>
    <n v="4"/>
    <n v="263.58999999999997"/>
    <n v="439.47"/>
  </r>
  <r>
    <x v="1"/>
    <x v="27"/>
    <x v="32"/>
    <x v="8"/>
    <x v="1"/>
    <x v="1"/>
    <x v="1"/>
    <n v="3"/>
    <n v="2"/>
    <n v="167.56"/>
    <n v="167.56"/>
  </r>
  <r>
    <x v="3"/>
    <x v="7"/>
    <x v="13"/>
    <x v="6"/>
    <x v="1"/>
    <x v="1"/>
    <x v="0"/>
    <n v="0"/>
    <n v="8"/>
    <n v="8011.63"/>
    <n v="17788.55"/>
  </r>
  <r>
    <x v="3"/>
    <x v="5"/>
    <x v="16"/>
    <x v="10"/>
    <x v="1"/>
    <x v="1"/>
    <x v="3"/>
    <n v="0"/>
    <n v="1"/>
    <n v="95.27"/>
    <n v="95.27"/>
  </r>
  <r>
    <x v="4"/>
    <x v="37"/>
    <x v="13"/>
    <x v="6"/>
    <x v="1"/>
    <x v="1"/>
    <x v="1"/>
    <n v="0"/>
    <n v="6"/>
    <n v="387.6"/>
    <n v="489.84"/>
  </r>
  <r>
    <x v="3"/>
    <x v="7"/>
    <x v="1"/>
    <x v="0"/>
    <x v="1"/>
    <x v="1"/>
    <x v="0"/>
    <n v="0"/>
    <n v="2"/>
    <n v="70.44"/>
    <n v="2095.7600000000002"/>
  </r>
  <r>
    <x v="1"/>
    <x v="35"/>
    <x v="2"/>
    <x v="1"/>
    <x v="1"/>
    <x v="1"/>
    <x v="3"/>
    <n v="0"/>
    <n v="1"/>
    <n v="112.38"/>
    <n v="112.38"/>
  </r>
  <r>
    <x v="0"/>
    <x v="0"/>
    <x v="34"/>
    <x v="0"/>
    <x v="1"/>
    <x v="1"/>
    <x v="0"/>
    <n v="5"/>
    <n v="975"/>
    <n v="242963.93"/>
    <n v="269969.36"/>
  </r>
  <r>
    <x v="4"/>
    <x v="37"/>
    <x v="8"/>
    <x v="5"/>
    <x v="1"/>
    <x v="1"/>
    <x v="3"/>
    <n v="2"/>
    <n v="32"/>
    <n v="2898.39"/>
    <n v="18876.669999999998"/>
  </r>
  <r>
    <x v="4"/>
    <x v="11"/>
    <x v="18"/>
    <x v="11"/>
    <x v="1"/>
    <x v="1"/>
    <x v="1"/>
    <n v="8"/>
    <n v="59"/>
    <n v="18476.55"/>
    <n v="18476.55"/>
  </r>
  <r>
    <x v="5"/>
    <x v="43"/>
    <x v="1"/>
    <x v="0"/>
    <x v="1"/>
    <x v="1"/>
    <x v="1"/>
    <n v="0"/>
    <n v="2"/>
    <n v="121.14"/>
    <n v="332.68"/>
  </r>
  <r>
    <x v="1"/>
    <x v="27"/>
    <x v="12"/>
    <x v="9"/>
    <x v="1"/>
    <x v="1"/>
    <x v="3"/>
    <n v="3"/>
    <n v="65"/>
    <n v="14639.35"/>
    <n v="49145.51"/>
  </r>
  <r>
    <x v="4"/>
    <x v="45"/>
    <x v="6"/>
    <x v="5"/>
    <x v="1"/>
    <x v="1"/>
    <x v="1"/>
    <n v="12"/>
    <n v="109"/>
    <n v="13374.93"/>
    <n v="13374.93"/>
  </r>
  <r>
    <x v="3"/>
    <x v="8"/>
    <x v="11"/>
    <x v="2"/>
    <x v="1"/>
    <x v="1"/>
    <x v="3"/>
    <n v="1"/>
    <n v="11"/>
    <n v="1527.08"/>
    <n v="1623.7"/>
  </r>
  <r>
    <x v="5"/>
    <x v="13"/>
    <x v="19"/>
    <x v="1"/>
    <x v="1"/>
    <x v="1"/>
    <x v="1"/>
    <n v="6"/>
    <n v="32"/>
    <n v="8152.35"/>
    <n v="8152.35"/>
  </r>
  <r>
    <x v="3"/>
    <x v="22"/>
    <x v="34"/>
    <x v="0"/>
    <x v="1"/>
    <x v="1"/>
    <x v="3"/>
    <n v="0"/>
    <n v="29"/>
    <n v="8232.16"/>
    <n v="13029.71"/>
  </r>
  <r>
    <x v="4"/>
    <x v="39"/>
    <x v="24"/>
    <x v="2"/>
    <x v="1"/>
    <x v="1"/>
    <x v="3"/>
    <n v="0"/>
    <n v="1"/>
    <n v="76.819999999999993"/>
    <n v="400.1"/>
  </r>
  <r>
    <x v="1"/>
    <x v="31"/>
    <x v="14"/>
    <x v="7"/>
    <x v="1"/>
    <x v="1"/>
    <x v="1"/>
    <n v="0"/>
    <n v="4"/>
    <n v="343.94"/>
    <n v="343.94"/>
  </r>
  <r>
    <x v="5"/>
    <x v="44"/>
    <x v="7"/>
    <x v="6"/>
    <x v="1"/>
    <x v="1"/>
    <x v="2"/>
    <n v="0"/>
    <n v="1"/>
    <n v="172.48"/>
    <n v="848.62"/>
  </r>
  <r>
    <x v="1"/>
    <x v="1"/>
    <x v="37"/>
    <x v="12"/>
    <x v="1"/>
    <x v="1"/>
    <x v="0"/>
    <n v="1"/>
    <n v="3"/>
    <n v="1456.61"/>
    <n v="10747.98"/>
  </r>
  <r>
    <x v="5"/>
    <x v="44"/>
    <x v="11"/>
    <x v="2"/>
    <x v="1"/>
    <x v="1"/>
    <x v="1"/>
    <n v="0"/>
    <n v="1"/>
    <n v="637.64"/>
    <n v="637.64"/>
  </r>
  <r>
    <x v="4"/>
    <x v="41"/>
    <x v="11"/>
    <x v="2"/>
    <x v="1"/>
    <x v="1"/>
    <x v="3"/>
    <n v="0"/>
    <n v="33"/>
    <n v="2882.04"/>
    <n v="9281.8700000000008"/>
  </r>
  <r>
    <x v="5"/>
    <x v="43"/>
    <x v="14"/>
    <x v="7"/>
    <x v="1"/>
    <x v="1"/>
    <x v="2"/>
    <n v="2"/>
    <n v="5"/>
    <n v="356.38"/>
    <n v="6528.77"/>
  </r>
  <r>
    <x v="4"/>
    <x v="34"/>
    <x v="33"/>
    <x v="11"/>
    <x v="1"/>
    <x v="1"/>
    <x v="2"/>
    <n v="1"/>
    <n v="15"/>
    <n v="2558.73"/>
    <n v="3059.71"/>
  </r>
  <r>
    <x v="5"/>
    <x v="13"/>
    <x v="34"/>
    <x v="0"/>
    <x v="1"/>
    <x v="1"/>
    <x v="2"/>
    <n v="0"/>
    <n v="11"/>
    <n v="238.84"/>
    <n v="916.36"/>
  </r>
  <r>
    <x v="3"/>
    <x v="5"/>
    <x v="34"/>
    <x v="0"/>
    <x v="1"/>
    <x v="1"/>
    <x v="3"/>
    <n v="0"/>
    <n v="10"/>
    <n v="1109.0999999999999"/>
    <n v="1864.79"/>
  </r>
  <r>
    <x v="1"/>
    <x v="53"/>
    <x v="20"/>
    <x v="9"/>
    <x v="1"/>
    <x v="1"/>
    <x v="0"/>
    <n v="0"/>
    <n v="1"/>
    <n v="5500.5"/>
    <n v="5500.5"/>
  </r>
  <r>
    <x v="4"/>
    <x v="25"/>
    <x v="7"/>
    <x v="6"/>
    <x v="1"/>
    <x v="1"/>
    <x v="1"/>
    <n v="0"/>
    <n v="1"/>
    <n v="107.62"/>
    <n v="107.62"/>
  </r>
  <r>
    <x v="1"/>
    <x v="31"/>
    <x v="37"/>
    <x v="12"/>
    <x v="1"/>
    <x v="1"/>
    <x v="3"/>
    <n v="0"/>
    <n v="1"/>
    <n v="7768.98"/>
    <n v="7768.98"/>
  </r>
  <r>
    <x v="1"/>
    <x v="27"/>
    <x v="2"/>
    <x v="1"/>
    <x v="1"/>
    <x v="1"/>
    <x v="0"/>
    <n v="2"/>
    <n v="8"/>
    <n v="10212.219999999999"/>
    <n v="15871.97"/>
  </r>
  <r>
    <x v="5"/>
    <x v="23"/>
    <x v="31"/>
    <x v="7"/>
    <x v="1"/>
    <x v="1"/>
    <x v="3"/>
    <n v="0"/>
    <n v="2"/>
    <n v="0"/>
    <n v="178.32"/>
  </r>
  <r>
    <x v="1"/>
    <x v="54"/>
    <x v="36"/>
    <x v="8"/>
    <x v="1"/>
    <x v="1"/>
    <x v="1"/>
    <n v="0"/>
    <n v="1"/>
    <n v="36.36"/>
    <n v="36.36"/>
  </r>
  <r>
    <x v="3"/>
    <x v="50"/>
    <x v="21"/>
    <x v="4"/>
    <x v="1"/>
    <x v="1"/>
    <x v="0"/>
    <n v="0"/>
    <n v="1"/>
    <n v="59.7"/>
    <n v="165.3"/>
  </r>
  <r>
    <x v="3"/>
    <x v="7"/>
    <x v="30"/>
    <x v="10"/>
    <x v="1"/>
    <x v="1"/>
    <x v="1"/>
    <n v="14"/>
    <n v="3203"/>
    <n v="632473.68000000005"/>
    <n v="659638.52"/>
  </r>
  <r>
    <x v="5"/>
    <x v="13"/>
    <x v="2"/>
    <x v="1"/>
    <x v="1"/>
    <x v="1"/>
    <x v="1"/>
    <n v="38"/>
    <n v="102"/>
    <n v="39948"/>
    <n v="39948"/>
  </r>
  <r>
    <x v="4"/>
    <x v="39"/>
    <x v="8"/>
    <x v="5"/>
    <x v="1"/>
    <x v="1"/>
    <x v="0"/>
    <n v="2"/>
    <n v="47"/>
    <n v="10852.91"/>
    <n v="31470.22"/>
  </r>
  <r>
    <x v="5"/>
    <x v="44"/>
    <x v="36"/>
    <x v="8"/>
    <x v="1"/>
    <x v="1"/>
    <x v="2"/>
    <n v="1"/>
    <n v="3"/>
    <n v="108.42"/>
    <n v="3685.24"/>
  </r>
  <r>
    <x v="4"/>
    <x v="33"/>
    <x v="30"/>
    <x v="10"/>
    <x v="1"/>
    <x v="1"/>
    <x v="2"/>
    <n v="1"/>
    <n v="1"/>
    <n v="8619.7999999999993"/>
    <n v="8619.7999999999993"/>
  </r>
  <r>
    <x v="4"/>
    <x v="17"/>
    <x v="3"/>
    <x v="2"/>
    <x v="1"/>
    <x v="1"/>
    <x v="1"/>
    <n v="2"/>
    <n v="15"/>
    <n v="7270.24"/>
    <n v="7270.24"/>
  </r>
  <r>
    <x v="4"/>
    <x v="33"/>
    <x v="13"/>
    <x v="6"/>
    <x v="1"/>
    <x v="1"/>
    <x v="2"/>
    <n v="0"/>
    <n v="2"/>
    <n v="6.34"/>
    <n v="367.38"/>
  </r>
  <r>
    <x v="5"/>
    <x v="6"/>
    <x v="28"/>
    <x v="3"/>
    <x v="1"/>
    <x v="1"/>
    <x v="0"/>
    <n v="0"/>
    <n v="10"/>
    <n v="1317.57"/>
    <n v="2846.19"/>
  </r>
  <r>
    <x v="1"/>
    <x v="31"/>
    <x v="20"/>
    <x v="9"/>
    <x v="1"/>
    <x v="1"/>
    <x v="1"/>
    <n v="63"/>
    <n v="2136"/>
    <n v="269925.84000000003"/>
    <n v="269925.84000000003"/>
  </r>
  <r>
    <x v="4"/>
    <x v="39"/>
    <x v="28"/>
    <x v="3"/>
    <x v="1"/>
    <x v="1"/>
    <x v="1"/>
    <n v="0"/>
    <n v="35"/>
    <n v="3893.26"/>
    <n v="3893.26"/>
  </r>
  <r>
    <x v="4"/>
    <x v="11"/>
    <x v="28"/>
    <x v="3"/>
    <x v="1"/>
    <x v="1"/>
    <x v="1"/>
    <n v="0"/>
    <n v="9"/>
    <n v="1131.82"/>
    <n v="1131.82"/>
  </r>
  <r>
    <x v="4"/>
    <x v="11"/>
    <x v="24"/>
    <x v="2"/>
    <x v="1"/>
    <x v="1"/>
    <x v="1"/>
    <n v="0"/>
    <n v="1"/>
    <n v="110.42"/>
    <n v="110.42"/>
  </r>
  <r>
    <x v="5"/>
    <x v="13"/>
    <x v="19"/>
    <x v="1"/>
    <x v="1"/>
    <x v="1"/>
    <x v="2"/>
    <n v="0"/>
    <n v="1"/>
    <n v="318.36"/>
    <n v="318.36"/>
  </r>
  <r>
    <x v="1"/>
    <x v="35"/>
    <x v="20"/>
    <x v="9"/>
    <x v="1"/>
    <x v="1"/>
    <x v="0"/>
    <n v="1"/>
    <n v="2"/>
    <n v="2435.9"/>
    <n v="2435.9"/>
  </r>
  <r>
    <x v="3"/>
    <x v="9"/>
    <x v="0"/>
    <x v="0"/>
    <x v="1"/>
    <x v="1"/>
    <x v="2"/>
    <n v="0"/>
    <n v="3"/>
    <n v="737.8"/>
    <n v="4996.45"/>
  </r>
  <r>
    <x v="4"/>
    <x v="33"/>
    <x v="26"/>
    <x v="6"/>
    <x v="1"/>
    <x v="1"/>
    <x v="0"/>
    <n v="1"/>
    <n v="1"/>
    <n v="1155.8599999999999"/>
    <n v="1294.0899999999999"/>
  </r>
  <r>
    <x v="1"/>
    <x v="29"/>
    <x v="38"/>
    <x v="9"/>
    <x v="1"/>
    <x v="1"/>
    <x v="0"/>
    <n v="0"/>
    <n v="1"/>
    <n v="79.61"/>
    <n v="79.61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4"/>
    <x v="4"/>
    <x v="4"/>
    <x v="3"/>
    <x v="1"/>
    <x v="1"/>
    <x v="1"/>
    <n v="6"/>
    <n v="31"/>
    <n v="1788.69"/>
    <n v="1788.69"/>
  </r>
  <r>
    <x v="3"/>
    <x v="8"/>
    <x v="30"/>
    <x v="10"/>
    <x v="1"/>
    <x v="1"/>
    <x v="1"/>
    <n v="11"/>
    <n v="43"/>
    <n v="142060.82"/>
    <n v="151320.57999999999"/>
  </r>
  <r>
    <x v="3"/>
    <x v="5"/>
    <x v="5"/>
    <x v="4"/>
    <x v="1"/>
    <x v="1"/>
    <x v="0"/>
    <n v="0"/>
    <n v="24"/>
    <n v="711.65"/>
    <n v="1947.53"/>
  </r>
  <r>
    <x v="4"/>
    <x v="4"/>
    <x v="34"/>
    <x v="0"/>
    <x v="1"/>
    <x v="1"/>
    <x v="2"/>
    <n v="0"/>
    <n v="1"/>
    <n v="258.27"/>
    <n v="258.27"/>
  </r>
  <r>
    <x v="3"/>
    <x v="3"/>
    <x v="1"/>
    <x v="0"/>
    <x v="1"/>
    <x v="1"/>
    <x v="0"/>
    <n v="0"/>
    <n v="1"/>
    <n v="256.14999999999998"/>
    <n v="1460.74"/>
  </r>
  <r>
    <x v="4"/>
    <x v="34"/>
    <x v="32"/>
    <x v="8"/>
    <x v="1"/>
    <x v="1"/>
    <x v="2"/>
    <n v="38"/>
    <n v="142"/>
    <n v="41960.21"/>
    <n v="78169.94"/>
  </r>
  <r>
    <x v="4"/>
    <x v="45"/>
    <x v="8"/>
    <x v="5"/>
    <x v="1"/>
    <x v="1"/>
    <x v="2"/>
    <n v="1"/>
    <n v="55"/>
    <n v="8774.35"/>
    <n v="62064.75"/>
  </r>
  <r>
    <x v="3"/>
    <x v="9"/>
    <x v="13"/>
    <x v="6"/>
    <x v="1"/>
    <x v="1"/>
    <x v="1"/>
    <n v="4"/>
    <n v="64"/>
    <n v="39970.69"/>
    <n v="61573.3"/>
  </r>
  <r>
    <x v="4"/>
    <x v="4"/>
    <x v="11"/>
    <x v="2"/>
    <x v="1"/>
    <x v="1"/>
    <x v="3"/>
    <n v="0"/>
    <n v="1"/>
    <n v="0"/>
    <n v="519.62"/>
  </r>
  <r>
    <x v="5"/>
    <x v="32"/>
    <x v="11"/>
    <x v="2"/>
    <x v="1"/>
    <x v="1"/>
    <x v="1"/>
    <n v="0"/>
    <n v="2"/>
    <n v="264.62"/>
    <n v="264.62"/>
  </r>
  <r>
    <x v="4"/>
    <x v="41"/>
    <x v="13"/>
    <x v="6"/>
    <x v="1"/>
    <x v="1"/>
    <x v="1"/>
    <n v="0"/>
    <n v="3"/>
    <n v="17.760000000000002"/>
    <n v="99.1"/>
  </r>
  <r>
    <x v="5"/>
    <x v="32"/>
    <x v="2"/>
    <x v="1"/>
    <x v="1"/>
    <x v="1"/>
    <x v="3"/>
    <n v="0"/>
    <n v="1"/>
    <n v="15.13"/>
    <n v="136.91"/>
  </r>
  <r>
    <x v="4"/>
    <x v="41"/>
    <x v="7"/>
    <x v="6"/>
    <x v="1"/>
    <x v="1"/>
    <x v="2"/>
    <n v="0"/>
    <n v="3"/>
    <n v="85.31"/>
    <n v="548.04"/>
  </r>
  <r>
    <x v="3"/>
    <x v="40"/>
    <x v="34"/>
    <x v="0"/>
    <x v="1"/>
    <x v="1"/>
    <x v="1"/>
    <n v="3"/>
    <n v="12"/>
    <n v="8438.89"/>
    <n v="26183.91"/>
  </r>
  <r>
    <x v="1"/>
    <x v="42"/>
    <x v="37"/>
    <x v="12"/>
    <x v="1"/>
    <x v="1"/>
    <x v="0"/>
    <n v="0"/>
    <n v="3"/>
    <n v="1127.32"/>
    <n v="1127.32"/>
  </r>
  <r>
    <x v="3"/>
    <x v="55"/>
    <x v="5"/>
    <x v="4"/>
    <x v="1"/>
    <x v="1"/>
    <x v="2"/>
    <n v="8"/>
    <n v="886"/>
    <n v="124649.69"/>
    <n v="135342.96"/>
  </r>
  <r>
    <x v="5"/>
    <x v="14"/>
    <x v="25"/>
    <x v="12"/>
    <x v="1"/>
    <x v="1"/>
    <x v="0"/>
    <n v="55"/>
    <n v="604"/>
    <n v="127968.14"/>
    <n v="191960.84"/>
  </r>
  <r>
    <x v="4"/>
    <x v="39"/>
    <x v="4"/>
    <x v="3"/>
    <x v="1"/>
    <x v="1"/>
    <x v="1"/>
    <n v="0"/>
    <n v="103"/>
    <n v="19099.669999999998"/>
    <n v="19099.669999999998"/>
  </r>
  <r>
    <x v="4"/>
    <x v="34"/>
    <x v="10"/>
    <x v="8"/>
    <x v="1"/>
    <x v="1"/>
    <x v="0"/>
    <n v="0"/>
    <n v="165"/>
    <n v="42691.7"/>
    <n v="42691.7"/>
  </r>
  <r>
    <x v="4"/>
    <x v="37"/>
    <x v="11"/>
    <x v="2"/>
    <x v="1"/>
    <x v="1"/>
    <x v="0"/>
    <n v="0"/>
    <n v="31"/>
    <n v="20094.23"/>
    <n v="21615.01"/>
  </r>
  <r>
    <x v="5"/>
    <x v="13"/>
    <x v="18"/>
    <x v="11"/>
    <x v="1"/>
    <x v="1"/>
    <x v="1"/>
    <n v="0"/>
    <n v="1"/>
    <n v="15.92"/>
    <n v="15.92"/>
  </r>
  <r>
    <x v="1"/>
    <x v="31"/>
    <x v="17"/>
    <x v="1"/>
    <x v="1"/>
    <x v="1"/>
    <x v="3"/>
    <n v="0"/>
    <n v="1"/>
    <n v="463.94"/>
    <n v="2282.5700000000002"/>
  </r>
  <r>
    <x v="1"/>
    <x v="29"/>
    <x v="12"/>
    <x v="9"/>
    <x v="1"/>
    <x v="1"/>
    <x v="2"/>
    <n v="0"/>
    <n v="1"/>
    <n v="67.650000000000006"/>
    <n v="67.650000000000006"/>
  </r>
  <r>
    <x v="5"/>
    <x v="13"/>
    <x v="12"/>
    <x v="9"/>
    <x v="1"/>
    <x v="1"/>
    <x v="3"/>
    <n v="0"/>
    <n v="105"/>
    <n v="5138.8"/>
    <n v="21558.41"/>
  </r>
  <r>
    <x v="3"/>
    <x v="8"/>
    <x v="5"/>
    <x v="4"/>
    <x v="1"/>
    <x v="1"/>
    <x v="0"/>
    <n v="2"/>
    <n v="10"/>
    <n v="855.14"/>
    <n v="2354.11"/>
  </r>
  <r>
    <x v="1"/>
    <x v="29"/>
    <x v="33"/>
    <x v="11"/>
    <x v="1"/>
    <x v="1"/>
    <x v="1"/>
    <n v="0"/>
    <n v="6"/>
    <n v="245.22"/>
    <n v="245.22"/>
  </r>
  <r>
    <x v="4"/>
    <x v="34"/>
    <x v="33"/>
    <x v="11"/>
    <x v="1"/>
    <x v="1"/>
    <x v="0"/>
    <n v="0"/>
    <n v="7"/>
    <n v="905.58"/>
    <n v="1430.04"/>
  </r>
  <r>
    <x v="1"/>
    <x v="42"/>
    <x v="12"/>
    <x v="9"/>
    <x v="1"/>
    <x v="1"/>
    <x v="1"/>
    <n v="0"/>
    <n v="10"/>
    <n v="788.59"/>
    <n v="788.59"/>
  </r>
  <r>
    <x v="5"/>
    <x v="10"/>
    <x v="10"/>
    <x v="8"/>
    <x v="1"/>
    <x v="1"/>
    <x v="0"/>
    <n v="0"/>
    <n v="1"/>
    <n v="51.55"/>
    <n v="51.55"/>
  </r>
  <r>
    <x v="1"/>
    <x v="53"/>
    <x v="12"/>
    <x v="9"/>
    <x v="1"/>
    <x v="1"/>
    <x v="3"/>
    <n v="0"/>
    <n v="1"/>
    <n v="11.01"/>
    <n v="158.43"/>
  </r>
  <r>
    <x v="1"/>
    <x v="27"/>
    <x v="19"/>
    <x v="1"/>
    <x v="1"/>
    <x v="1"/>
    <x v="0"/>
    <n v="0"/>
    <n v="1"/>
    <n v="603.82000000000005"/>
    <n v="603.82000000000005"/>
  </r>
  <r>
    <x v="3"/>
    <x v="5"/>
    <x v="30"/>
    <x v="10"/>
    <x v="1"/>
    <x v="1"/>
    <x v="1"/>
    <n v="89"/>
    <n v="6337"/>
    <n v="1400086.59"/>
    <n v="2094735.35"/>
  </r>
  <r>
    <x v="4"/>
    <x v="37"/>
    <x v="16"/>
    <x v="10"/>
    <x v="1"/>
    <x v="1"/>
    <x v="3"/>
    <n v="0"/>
    <n v="87"/>
    <n v="8379.65"/>
    <n v="19961.740000000002"/>
  </r>
  <r>
    <x v="1"/>
    <x v="27"/>
    <x v="19"/>
    <x v="1"/>
    <x v="1"/>
    <x v="1"/>
    <x v="1"/>
    <n v="6"/>
    <n v="13"/>
    <n v="6902.7"/>
    <n v="6902.7"/>
  </r>
  <r>
    <x v="3"/>
    <x v="8"/>
    <x v="3"/>
    <x v="2"/>
    <x v="1"/>
    <x v="1"/>
    <x v="3"/>
    <n v="1"/>
    <n v="50"/>
    <n v="5083.09"/>
    <n v="6418.68"/>
  </r>
  <r>
    <x v="4"/>
    <x v="11"/>
    <x v="28"/>
    <x v="3"/>
    <x v="1"/>
    <x v="1"/>
    <x v="2"/>
    <n v="2"/>
    <n v="3"/>
    <n v="10991.25"/>
    <n v="11075.17"/>
  </r>
  <r>
    <x v="5"/>
    <x v="6"/>
    <x v="8"/>
    <x v="5"/>
    <x v="1"/>
    <x v="1"/>
    <x v="0"/>
    <n v="0"/>
    <n v="2"/>
    <n v="581.45000000000005"/>
    <n v="765.88"/>
  </r>
  <r>
    <x v="4"/>
    <x v="4"/>
    <x v="30"/>
    <x v="10"/>
    <x v="1"/>
    <x v="1"/>
    <x v="2"/>
    <n v="0"/>
    <n v="1"/>
    <n v="21.88"/>
    <n v="21.88"/>
  </r>
  <r>
    <x v="1"/>
    <x v="1"/>
    <x v="6"/>
    <x v="5"/>
    <x v="1"/>
    <x v="1"/>
    <x v="1"/>
    <n v="3"/>
    <n v="1"/>
    <n v="34.1"/>
    <n v="34.1"/>
  </r>
  <r>
    <x v="5"/>
    <x v="20"/>
    <x v="29"/>
    <x v="11"/>
    <x v="1"/>
    <x v="1"/>
    <x v="1"/>
    <n v="0"/>
    <n v="611"/>
    <n v="371719.67"/>
    <n v="371719.67"/>
  </r>
  <r>
    <x v="4"/>
    <x v="37"/>
    <x v="11"/>
    <x v="2"/>
    <x v="1"/>
    <x v="1"/>
    <x v="2"/>
    <n v="0"/>
    <n v="22"/>
    <n v="503.42"/>
    <n v="4922.7299999999996"/>
  </r>
  <r>
    <x v="5"/>
    <x v="6"/>
    <x v="4"/>
    <x v="3"/>
    <x v="1"/>
    <x v="1"/>
    <x v="1"/>
    <n v="0"/>
    <n v="2"/>
    <n v="123.16"/>
    <n v="123.16"/>
  </r>
  <r>
    <x v="4"/>
    <x v="11"/>
    <x v="16"/>
    <x v="10"/>
    <x v="1"/>
    <x v="1"/>
    <x v="1"/>
    <n v="0"/>
    <n v="1"/>
    <n v="8.83"/>
    <n v="44.17"/>
  </r>
  <r>
    <x v="4"/>
    <x v="33"/>
    <x v="7"/>
    <x v="6"/>
    <x v="1"/>
    <x v="1"/>
    <x v="3"/>
    <n v="0"/>
    <n v="2"/>
    <n v="12.09"/>
    <n v="170.82"/>
  </r>
  <r>
    <x v="5"/>
    <x v="23"/>
    <x v="10"/>
    <x v="8"/>
    <x v="1"/>
    <x v="1"/>
    <x v="1"/>
    <n v="0"/>
    <n v="1"/>
    <n v="113.72"/>
    <n v="113.72"/>
  </r>
  <r>
    <x v="1"/>
    <x v="51"/>
    <x v="2"/>
    <x v="1"/>
    <x v="1"/>
    <x v="1"/>
    <x v="2"/>
    <n v="0"/>
    <n v="1"/>
    <n v="33.36"/>
    <n v="33.36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4"/>
    <x v="33"/>
    <x v="11"/>
    <x v="2"/>
    <x v="1"/>
    <x v="1"/>
    <x v="1"/>
    <n v="86"/>
    <n v="754"/>
    <n v="221052.37"/>
    <n v="221052.37"/>
  </r>
  <r>
    <x v="1"/>
    <x v="29"/>
    <x v="9"/>
    <x v="7"/>
    <x v="1"/>
    <x v="1"/>
    <x v="2"/>
    <n v="1"/>
    <n v="17"/>
    <n v="5385.48"/>
    <n v="7542.1"/>
  </r>
  <r>
    <x v="5"/>
    <x v="36"/>
    <x v="4"/>
    <x v="3"/>
    <x v="1"/>
    <x v="1"/>
    <x v="0"/>
    <n v="0"/>
    <n v="1"/>
    <n v="24.44"/>
    <n v="120.21"/>
  </r>
  <r>
    <x v="5"/>
    <x v="13"/>
    <x v="20"/>
    <x v="9"/>
    <x v="1"/>
    <x v="1"/>
    <x v="0"/>
    <n v="0"/>
    <n v="63"/>
    <n v="8172.58"/>
    <n v="8172.58"/>
  </r>
  <r>
    <x v="5"/>
    <x v="43"/>
    <x v="25"/>
    <x v="12"/>
    <x v="1"/>
    <x v="1"/>
    <x v="1"/>
    <n v="16"/>
    <n v="35"/>
    <n v="27076.36"/>
    <n v="27076.36"/>
  </r>
  <r>
    <x v="4"/>
    <x v="11"/>
    <x v="35"/>
    <x v="3"/>
    <x v="1"/>
    <x v="1"/>
    <x v="3"/>
    <n v="26"/>
    <n v="5"/>
    <n v="331.41"/>
    <n v="2841.57"/>
  </r>
  <r>
    <x v="1"/>
    <x v="31"/>
    <x v="4"/>
    <x v="3"/>
    <x v="1"/>
    <x v="1"/>
    <x v="3"/>
    <n v="0"/>
    <n v="2"/>
    <n v="401.1"/>
    <n v="1527.7"/>
  </r>
  <r>
    <x v="1"/>
    <x v="42"/>
    <x v="28"/>
    <x v="3"/>
    <x v="1"/>
    <x v="1"/>
    <x v="3"/>
    <n v="0"/>
    <n v="1"/>
    <n v="731.94"/>
    <n v="3616.85"/>
  </r>
  <r>
    <x v="5"/>
    <x v="44"/>
    <x v="36"/>
    <x v="8"/>
    <x v="1"/>
    <x v="1"/>
    <x v="3"/>
    <n v="0"/>
    <n v="2"/>
    <n v="418.15"/>
    <n v="740.81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5"/>
    <x v="44"/>
    <x v="33"/>
    <x v="11"/>
    <x v="1"/>
    <x v="1"/>
    <x v="1"/>
    <n v="0"/>
    <n v="5"/>
    <n v="506.66"/>
    <n v="506.66"/>
  </r>
  <r>
    <x v="4"/>
    <x v="45"/>
    <x v="5"/>
    <x v="4"/>
    <x v="1"/>
    <x v="1"/>
    <x v="2"/>
    <n v="0"/>
    <n v="15"/>
    <n v="13915.5"/>
    <n v="13915.5"/>
  </r>
  <r>
    <x v="5"/>
    <x v="49"/>
    <x v="29"/>
    <x v="11"/>
    <x v="1"/>
    <x v="1"/>
    <x v="3"/>
    <n v="0"/>
    <n v="9"/>
    <n v="516.38"/>
    <n v="537.27"/>
  </r>
  <r>
    <x v="3"/>
    <x v="16"/>
    <x v="0"/>
    <x v="0"/>
    <x v="1"/>
    <x v="1"/>
    <x v="3"/>
    <n v="0"/>
    <n v="3"/>
    <n v="447.61"/>
    <n v="1934.7"/>
  </r>
  <r>
    <x v="2"/>
    <x v="56"/>
    <x v="22"/>
    <x v="12"/>
    <x v="1"/>
    <x v="1"/>
    <x v="2"/>
    <n v="0"/>
    <n v="1"/>
    <n v="0"/>
    <n v="87.51"/>
  </r>
  <r>
    <x v="5"/>
    <x v="32"/>
    <x v="17"/>
    <x v="1"/>
    <x v="1"/>
    <x v="1"/>
    <x v="2"/>
    <n v="4"/>
    <n v="269"/>
    <n v="27629.22"/>
    <n v="34497.11"/>
  </r>
  <r>
    <x v="5"/>
    <x v="23"/>
    <x v="25"/>
    <x v="12"/>
    <x v="1"/>
    <x v="1"/>
    <x v="0"/>
    <n v="0"/>
    <n v="1"/>
    <n v="84.4"/>
    <n v="506.41"/>
  </r>
  <r>
    <x v="5"/>
    <x v="20"/>
    <x v="4"/>
    <x v="3"/>
    <x v="1"/>
    <x v="1"/>
    <x v="3"/>
    <n v="0"/>
    <n v="1"/>
    <n v="714"/>
    <n v="4120.03"/>
  </r>
  <r>
    <x v="3"/>
    <x v="16"/>
    <x v="5"/>
    <x v="4"/>
    <x v="1"/>
    <x v="1"/>
    <x v="3"/>
    <n v="0"/>
    <n v="70"/>
    <n v="5977.62"/>
    <n v="17978.259999999998"/>
  </r>
  <r>
    <x v="4"/>
    <x v="11"/>
    <x v="24"/>
    <x v="2"/>
    <x v="1"/>
    <x v="1"/>
    <x v="3"/>
    <n v="0"/>
    <n v="3"/>
    <n v="231.8"/>
    <n v="348.8"/>
  </r>
  <r>
    <x v="5"/>
    <x v="14"/>
    <x v="29"/>
    <x v="11"/>
    <x v="1"/>
    <x v="1"/>
    <x v="1"/>
    <n v="0"/>
    <n v="243"/>
    <n v="179795.34"/>
    <n v="179795.34"/>
  </r>
  <r>
    <x v="3"/>
    <x v="5"/>
    <x v="7"/>
    <x v="6"/>
    <x v="1"/>
    <x v="1"/>
    <x v="1"/>
    <n v="0"/>
    <n v="21"/>
    <n v="4069.14"/>
    <n v="4899.91"/>
  </r>
  <r>
    <x v="4"/>
    <x v="25"/>
    <x v="16"/>
    <x v="10"/>
    <x v="1"/>
    <x v="1"/>
    <x v="3"/>
    <n v="0"/>
    <n v="5"/>
    <n v="44.3"/>
    <n v="237.6"/>
  </r>
  <r>
    <x v="4"/>
    <x v="34"/>
    <x v="27"/>
    <x v="10"/>
    <x v="1"/>
    <x v="1"/>
    <x v="2"/>
    <n v="0"/>
    <n v="1"/>
    <n v="36.25"/>
    <n v="36.25"/>
  </r>
  <r>
    <x v="4"/>
    <x v="33"/>
    <x v="0"/>
    <x v="0"/>
    <x v="1"/>
    <x v="1"/>
    <x v="0"/>
    <n v="0"/>
    <n v="1"/>
    <n v="114.96"/>
    <n v="114.96"/>
  </r>
  <r>
    <x v="3"/>
    <x v="8"/>
    <x v="27"/>
    <x v="10"/>
    <x v="1"/>
    <x v="1"/>
    <x v="0"/>
    <n v="35"/>
    <n v="1212"/>
    <n v="276372.46999999997"/>
    <n v="313675.75"/>
  </r>
  <r>
    <x v="5"/>
    <x v="36"/>
    <x v="25"/>
    <x v="12"/>
    <x v="1"/>
    <x v="1"/>
    <x v="1"/>
    <n v="0"/>
    <n v="28"/>
    <n v="4080.68"/>
    <n v="4080.68"/>
  </r>
  <r>
    <x v="4"/>
    <x v="37"/>
    <x v="28"/>
    <x v="3"/>
    <x v="1"/>
    <x v="1"/>
    <x v="2"/>
    <n v="30"/>
    <n v="126"/>
    <n v="22196.27"/>
    <n v="99745.11"/>
  </r>
  <r>
    <x v="5"/>
    <x v="43"/>
    <x v="5"/>
    <x v="4"/>
    <x v="1"/>
    <x v="1"/>
    <x v="2"/>
    <n v="0"/>
    <n v="10"/>
    <n v="15704.41"/>
    <n v="15704.41"/>
  </r>
  <r>
    <x v="3"/>
    <x v="5"/>
    <x v="13"/>
    <x v="6"/>
    <x v="1"/>
    <x v="1"/>
    <x v="1"/>
    <n v="0"/>
    <n v="13"/>
    <n v="2427.3000000000002"/>
    <n v="6027.61"/>
  </r>
  <r>
    <x v="1"/>
    <x v="27"/>
    <x v="4"/>
    <x v="3"/>
    <x v="1"/>
    <x v="1"/>
    <x v="1"/>
    <n v="0"/>
    <n v="1"/>
    <n v="113.72"/>
    <n v="113.72"/>
  </r>
  <r>
    <x v="3"/>
    <x v="3"/>
    <x v="13"/>
    <x v="6"/>
    <x v="1"/>
    <x v="1"/>
    <x v="3"/>
    <n v="0"/>
    <n v="1"/>
    <n v="10.74"/>
    <n v="171.13"/>
  </r>
  <r>
    <x v="5"/>
    <x v="14"/>
    <x v="10"/>
    <x v="8"/>
    <x v="1"/>
    <x v="1"/>
    <x v="1"/>
    <n v="3"/>
    <n v="19"/>
    <n v="20438.09"/>
    <n v="20438.09"/>
  </r>
  <r>
    <x v="5"/>
    <x v="10"/>
    <x v="25"/>
    <x v="12"/>
    <x v="1"/>
    <x v="1"/>
    <x v="2"/>
    <n v="1"/>
    <n v="33"/>
    <n v="6438.12"/>
    <n v="24526.9"/>
  </r>
  <r>
    <x v="4"/>
    <x v="47"/>
    <x v="35"/>
    <x v="3"/>
    <x v="1"/>
    <x v="1"/>
    <x v="3"/>
    <n v="0"/>
    <n v="36"/>
    <n v="5174.84"/>
    <n v="26829.13"/>
  </r>
  <r>
    <x v="4"/>
    <x v="34"/>
    <x v="23"/>
    <x v="5"/>
    <x v="1"/>
    <x v="1"/>
    <x v="3"/>
    <n v="0"/>
    <n v="14"/>
    <n v="1671.33"/>
    <n v="1690.13"/>
  </r>
  <r>
    <x v="4"/>
    <x v="45"/>
    <x v="27"/>
    <x v="10"/>
    <x v="1"/>
    <x v="1"/>
    <x v="2"/>
    <n v="0"/>
    <n v="4"/>
    <n v="1310.51"/>
    <n v="1349.17"/>
  </r>
  <r>
    <x v="1"/>
    <x v="58"/>
    <x v="2"/>
    <x v="1"/>
    <x v="1"/>
    <x v="1"/>
    <x v="1"/>
    <n v="1"/>
    <n v="4"/>
    <n v="6698.98"/>
    <n v="6698.98"/>
  </r>
  <r>
    <x v="4"/>
    <x v="37"/>
    <x v="4"/>
    <x v="3"/>
    <x v="1"/>
    <x v="1"/>
    <x v="2"/>
    <n v="43"/>
    <n v="1228"/>
    <n v="253344.57"/>
    <n v="292021.01"/>
  </r>
  <r>
    <x v="1"/>
    <x v="51"/>
    <x v="20"/>
    <x v="9"/>
    <x v="1"/>
    <x v="1"/>
    <x v="1"/>
    <n v="5"/>
    <n v="7"/>
    <n v="7834.29"/>
    <n v="7834.29"/>
  </r>
  <r>
    <x v="4"/>
    <x v="39"/>
    <x v="8"/>
    <x v="5"/>
    <x v="1"/>
    <x v="1"/>
    <x v="3"/>
    <n v="0"/>
    <n v="9"/>
    <n v="661.28"/>
    <n v="3377.28"/>
  </r>
  <r>
    <x v="1"/>
    <x v="1"/>
    <x v="35"/>
    <x v="3"/>
    <x v="1"/>
    <x v="1"/>
    <x v="3"/>
    <n v="0"/>
    <n v="7"/>
    <n v="214.6"/>
    <n v="759.29"/>
  </r>
  <r>
    <x v="1"/>
    <x v="29"/>
    <x v="2"/>
    <x v="1"/>
    <x v="1"/>
    <x v="1"/>
    <x v="0"/>
    <n v="0"/>
    <n v="2"/>
    <n v="3057.11"/>
    <n v="17977.96"/>
  </r>
  <r>
    <x v="4"/>
    <x v="45"/>
    <x v="16"/>
    <x v="10"/>
    <x v="1"/>
    <x v="1"/>
    <x v="1"/>
    <n v="0"/>
    <n v="7"/>
    <n v="538.04"/>
    <n v="612.9"/>
  </r>
  <r>
    <x v="5"/>
    <x v="14"/>
    <x v="28"/>
    <x v="3"/>
    <x v="1"/>
    <x v="1"/>
    <x v="0"/>
    <n v="0"/>
    <n v="15"/>
    <n v="1299.7"/>
    <n v="1299.7"/>
  </r>
  <r>
    <x v="4"/>
    <x v="11"/>
    <x v="33"/>
    <x v="11"/>
    <x v="1"/>
    <x v="1"/>
    <x v="1"/>
    <n v="2"/>
    <n v="30"/>
    <n v="10192.379999999999"/>
    <n v="10192.379999999999"/>
  </r>
  <r>
    <x v="5"/>
    <x v="30"/>
    <x v="36"/>
    <x v="8"/>
    <x v="1"/>
    <x v="1"/>
    <x v="2"/>
    <n v="1"/>
    <n v="11"/>
    <n v="383.53"/>
    <n v="5852.7"/>
  </r>
  <r>
    <x v="4"/>
    <x v="39"/>
    <x v="27"/>
    <x v="10"/>
    <x v="1"/>
    <x v="1"/>
    <x v="1"/>
    <n v="0"/>
    <n v="2"/>
    <n v="14.82"/>
    <n v="14.82"/>
  </r>
  <r>
    <x v="5"/>
    <x v="14"/>
    <x v="35"/>
    <x v="3"/>
    <x v="1"/>
    <x v="1"/>
    <x v="1"/>
    <n v="0"/>
    <n v="3"/>
    <n v="2145.9"/>
    <n v="2145.9"/>
  </r>
  <r>
    <x v="4"/>
    <x v="17"/>
    <x v="30"/>
    <x v="10"/>
    <x v="1"/>
    <x v="1"/>
    <x v="1"/>
    <n v="0"/>
    <n v="7"/>
    <n v="718.73"/>
    <n v="860.07"/>
  </r>
  <r>
    <x v="1"/>
    <x v="42"/>
    <x v="12"/>
    <x v="9"/>
    <x v="1"/>
    <x v="1"/>
    <x v="0"/>
    <n v="1"/>
    <n v="6"/>
    <n v="6924"/>
    <n v="8193"/>
  </r>
  <r>
    <x v="5"/>
    <x v="10"/>
    <x v="37"/>
    <x v="12"/>
    <x v="1"/>
    <x v="1"/>
    <x v="3"/>
    <n v="2"/>
    <n v="2"/>
    <n v="15290.55"/>
    <n v="15290.55"/>
  </r>
  <r>
    <x v="5"/>
    <x v="23"/>
    <x v="36"/>
    <x v="8"/>
    <x v="1"/>
    <x v="1"/>
    <x v="1"/>
    <n v="0"/>
    <n v="1"/>
    <n v="218.88"/>
    <n v="218.88"/>
  </r>
  <r>
    <x v="1"/>
    <x v="27"/>
    <x v="20"/>
    <x v="9"/>
    <x v="1"/>
    <x v="1"/>
    <x v="0"/>
    <n v="4"/>
    <n v="910"/>
    <n v="219454.28"/>
    <n v="233258.78"/>
  </r>
  <r>
    <x v="5"/>
    <x v="32"/>
    <x v="37"/>
    <x v="12"/>
    <x v="1"/>
    <x v="1"/>
    <x v="1"/>
    <n v="17"/>
    <n v="78"/>
    <n v="24148.77"/>
    <n v="24148.77"/>
  </r>
  <r>
    <x v="4"/>
    <x v="45"/>
    <x v="30"/>
    <x v="10"/>
    <x v="1"/>
    <x v="1"/>
    <x v="0"/>
    <n v="0"/>
    <n v="2"/>
    <n v="4201.72"/>
    <n v="14595.2"/>
  </r>
  <r>
    <x v="3"/>
    <x v="9"/>
    <x v="1"/>
    <x v="0"/>
    <x v="1"/>
    <x v="1"/>
    <x v="1"/>
    <n v="0"/>
    <n v="11"/>
    <n v="115253.94"/>
    <n v="115547.79"/>
  </r>
  <r>
    <x v="4"/>
    <x v="33"/>
    <x v="7"/>
    <x v="6"/>
    <x v="1"/>
    <x v="1"/>
    <x v="2"/>
    <n v="4"/>
    <n v="2"/>
    <n v="3244.47"/>
    <n v="3322.69"/>
  </r>
  <r>
    <x v="1"/>
    <x v="53"/>
    <x v="19"/>
    <x v="1"/>
    <x v="1"/>
    <x v="1"/>
    <x v="2"/>
    <n v="0"/>
    <n v="1"/>
    <n v="127.13"/>
    <n v="127.13"/>
  </r>
  <r>
    <x v="7"/>
    <x v="70"/>
    <x v="2"/>
    <x v="1"/>
    <x v="1"/>
    <x v="1"/>
    <x v="2"/>
    <n v="0"/>
    <n v="1"/>
    <n v="75"/>
    <n v="3861.08"/>
  </r>
  <r>
    <x v="3"/>
    <x v="15"/>
    <x v="16"/>
    <x v="10"/>
    <x v="1"/>
    <x v="1"/>
    <x v="0"/>
    <n v="1"/>
    <n v="70"/>
    <n v="16632.689999999999"/>
    <n v="16632.689999999999"/>
  </r>
  <r>
    <x v="4"/>
    <x v="28"/>
    <x v="24"/>
    <x v="2"/>
    <x v="1"/>
    <x v="1"/>
    <x v="3"/>
    <n v="0"/>
    <n v="8"/>
    <n v="1359.83"/>
    <n v="8992.23"/>
  </r>
  <r>
    <x v="5"/>
    <x v="49"/>
    <x v="14"/>
    <x v="7"/>
    <x v="1"/>
    <x v="1"/>
    <x v="1"/>
    <n v="12"/>
    <n v="1120"/>
    <n v="317866.31"/>
    <n v="317866.31"/>
  </r>
  <r>
    <x v="4"/>
    <x v="39"/>
    <x v="4"/>
    <x v="3"/>
    <x v="1"/>
    <x v="1"/>
    <x v="2"/>
    <n v="0"/>
    <n v="16"/>
    <n v="3305.89"/>
    <n v="8274.56"/>
  </r>
  <r>
    <x v="4"/>
    <x v="33"/>
    <x v="30"/>
    <x v="10"/>
    <x v="1"/>
    <x v="1"/>
    <x v="1"/>
    <n v="0"/>
    <n v="11"/>
    <n v="2550"/>
    <n v="8253.5300000000007"/>
  </r>
  <r>
    <x v="5"/>
    <x v="13"/>
    <x v="17"/>
    <x v="1"/>
    <x v="1"/>
    <x v="1"/>
    <x v="0"/>
    <n v="17"/>
    <n v="9"/>
    <n v="9549.8700000000008"/>
    <n v="10568.52"/>
  </r>
  <r>
    <x v="2"/>
    <x v="67"/>
    <x v="20"/>
    <x v="9"/>
    <x v="1"/>
    <x v="1"/>
    <x v="1"/>
    <n v="0"/>
    <n v="1"/>
    <n v="112.38"/>
    <n v="112.38"/>
  </r>
  <r>
    <x v="3"/>
    <x v="3"/>
    <x v="5"/>
    <x v="4"/>
    <x v="1"/>
    <x v="1"/>
    <x v="1"/>
    <n v="2"/>
    <n v="123"/>
    <n v="9251.0300000000007"/>
    <n v="27604.95"/>
  </r>
  <r>
    <x v="4"/>
    <x v="28"/>
    <x v="11"/>
    <x v="2"/>
    <x v="1"/>
    <x v="1"/>
    <x v="3"/>
    <n v="0"/>
    <n v="5"/>
    <n v="527.57000000000005"/>
    <n v="2123.17"/>
  </r>
  <r>
    <x v="1"/>
    <x v="31"/>
    <x v="1"/>
    <x v="0"/>
    <x v="1"/>
    <x v="1"/>
    <x v="1"/>
    <n v="0"/>
    <n v="4"/>
    <n v="90.07"/>
    <n v="214.91"/>
  </r>
  <r>
    <x v="5"/>
    <x v="20"/>
    <x v="29"/>
    <x v="11"/>
    <x v="1"/>
    <x v="1"/>
    <x v="0"/>
    <n v="0"/>
    <n v="1"/>
    <n v="113.34"/>
    <n v="113.34"/>
  </r>
  <r>
    <x v="7"/>
    <x v="69"/>
    <x v="32"/>
    <x v="8"/>
    <x v="1"/>
    <x v="1"/>
    <x v="0"/>
    <n v="0"/>
    <n v="1"/>
    <n v="124.93"/>
    <n v="614.61"/>
  </r>
  <r>
    <x v="3"/>
    <x v="7"/>
    <x v="0"/>
    <x v="0"/>
    <x v="1"/>
    <x v="1"/>
    <x v="1"/>
    <n v="0"/>
    <n v="1"/>
    <n v="87.03"/>
    <n v="87.03"/>
  </r>
  <r>
    <x v="3"/>
    <x v="16"/>
    <x v="5"/>
    <x v="4"/>
    <x v="1"/>
    <x v="1"/>
    <x v="1"/>
    <n v="71"/>
    <n v="5974"/>
    <n v="1271516.57"/>
    <n v="1880141.36"/>
  </r>
  <r>
    <x v="5"/>
    <x v="30"/>
    <x v="23"/>
    <x v="5"/>
    <x v="1"/>
    <x v="1"/>
    <x v="3"/>
    <n v="0"/>
    <n v="9"/>
    <n v="993.06"/>
    <n v="993.06"/>
  </r>
  <r>
    <x v="1"/>
    <x v="58"/>
    <x v="12"/>
    <x v="9"/>
    <x v="1"/>
    <x v="1"/>
    <x v="3"/>
    <n v="0"/>
    <n v="2"/>
    <n v="838"/>
    <n v="4138.87"/>
  </r>
  <r>
    <x v="4"/>
    <x v="28"/>
    <x v="16"/>
    <x v="10"/>
    <x v="1"/>
    <x v="1"/>
    <x v="0"/>
    <n v="0"/>
    <n v="1"/>
    <n v="23"/>
    <n v="23"/>
  </r>
  <r>
    <x v="4"/>
    <x v="45"/>
    <x v="23"/>
    <x v="5"/>
    <x v="1"/>
    <x v="1"/>
    <x v="2"/>
    <n v="1"/>
    <n v="11"/>
    <n v="18109.599999999999"/>
    <n v="20201.93"/>
  </r>
  <r>
    <x v="5"/>
    <x v="49"/>
    <x v="18"/>
    <x v="11"/>
    <x v="1"/>
    <x v="1"/>
    <x v="1"/>
    <n v="0"/>
    <n v="220"/>
    <n v="199145.54"/>
    <n v="199145.54"/>
  </r>
  <r>
    <x v="4"/>
    <x v="4"/>
    <x v="33"/>
    <x v="11"/>
    <x v="1"/>
    <x v="1"/>
    <x v="1"/>
    <n v="10"/>
    <n v="95"/>
    <n v="27811.73"/>
    <n v="27811.73"/>
  </r>
  <r>
    <x v="3"/>
    <x v="9"/>
    <x v="21"/>
    <x v="4"/>
    <x v="1"/>
    <x v="1"/>
    <x v="3"/>
    <n v="0"/>
    <n v="12"/>
    <n v="1678.25"/>
    <n v="1678.25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3"/>
    <x v="5"/>
    <x v="30"/>
    <x v="10"/>
    <x v="1"/>
    <x v="1"/>
    <x v="2"/>
    <n v="34"/>
    <n v="1350"/>
    <n v="205568.15"/>
    <n v="298090.82"/>
  </r>
  <r>
    <x v="3"/>
    <x v="50"/>
    <x v="30"/>
    <x v="10"/>
    <x v="1"/>
    <x v="1"/>
    <x v="0"/>
    <n v="0"/>
    <n v="38"/>
    <n v="6399.95"/>
    <n v="11661.84"/>
  </r>
  <r>
    <x v="1"/>
    <x v="1"/>
    <x v="12"/>
    <x v="9"/>
    <x v="1"/>
    <x v="1"/>
    <x v="3"/>
    <n v="0"/>
    <n v="1"/>
    <n v="0"/>
    <n v="12539.67"/>
  </r>
  <r>
    <x v="5"/>
    <x v="49"/>
    <x v="4"/>
    <x v="3"/>
    <x v="1"/>
    <x v="1"/>
    <x v="2"/>
    <n v="0"/>
    <n v="1"/>
    <n v="42.16"/>
    <n v="484.21"/>
  </r>
  <r>
    <x v="5"/>
    <x v="32"/>
    <x v="35"/>
    <x v="3"/>
    <x v="1"/>
    <x v="1"/>
    <x v="0"/>
    <n v="0"/>
    <n v="1"/>
    <n v="21.61"/>
    <n v="106.3"/>
  </r>
  <r>
    <x v="4"/>
    <x v="4"/>
    <x v="18"/>
    <x v="11"/>
    <x v="1"/>
    <x v="1"/>
    <x v="1"/>
    <n v="22"/>
    <n v="640"/>
    <n v="103355.17"/>
    <n v="103355.17"/>
  </r>
  <r>
    <x v="4"/>
    <x v="11"/>
    <x v="32"/>
    <x v="8"/>
    <x v="1"/>
    <x v="1"/>
    <x v="0"/>
    <n v="2"/>
    <n v="341"/>
    <n v="92564.18"/>
    <n v="104561.21"/>
  </r>
  <r>
    <x v="5"/>
    <x v="23"/>
    <x v="8"/>
    <x v="5"/>
    <x v="1"/>
    <x v="1"/>
    <x v="1"/>
    <n v="0"/>
    <n v="5"/>
    <n v="259.22000000000003"/>
    <n v="259.22000000000003"/>
  </r>
  <r>
    <x v="4"/>
    <x v="28"/>
    <x v="30"/>
    <x v="10"/>
    <x v="1"/>
    <x v="1"/>
    <x v="0"/>
    <n v="0"/>
    <n v="1"/>
    <n v="53.89"/>
    <n v="53.89"/>
  </r>
  <r>
    <x v="4"/>
    <x v="11"/>
    <x v="27"/>
    <x v="10"/>
    <x v="1"/>
    <x v="1"/>
    <x v="2"/>
    <n v="0"/>
    <n v="1"/>
    <n v="40.68"/>
    <n v="40.68"/>
  </r>
  <r>
    <x v="4"/>
    <x v="11"/>
    <x v="11"/>
    <x v="2"/>
    <x v="1"/>
    <x v="1"/>
    <x v="1"/>
    <n v="0"/>
    <n v="8"/>
    <n v="889.93"/>
    <n v="889.93"/>
  </r>
  <r>
    <x v="1"/>
    <x v="29"/>
    <x v="20"/>
    <x v="9"/>
    <x v="1"/>
    <x v="1"/>
    <x v="0"/>
    <n v="0"/>
    <n v="4"/>
    <n v="5942.27"/>
    <n v="13981.68"/>
  </r>
  <r>
    <x v="1"/>
    <x v="24"/>
    <x v="37"/>
    <x v="12"/>
    <x v="1"/>
    <x v="1"/>
    <x v="1"/>
    <n v="0"/>
    <n v="3"/>
    <n v="127.01"/>
    <n v="127.01"/>
  </r>
  <r>
    <x v="3"/>
    <x v="15"/>
    <x v="34"/>
    <x v="0"/>
    <x v="1"/>
    <x v="1"/>
    <x v="0"/>
    <n v="3"/>
    <n v="1"/>
    <n v="4715.72"/>
    <n v="4715.72"/>
  </r>
  <r>
    <x v="4"/>
    <x v="11"/>
    <x v="15"/>
    <x v="4"/>
    <x v="1"/>
    <x v="1"/>
    <x v="1"/>
    <n v="0"/>
    <n v="1"/>
    <n v="9.66"/>
    <n v="48.32"/>
  </r>
  <r>
    <x v="5"/>
    <x v="20"/>
    <x v="31"/>
    <x v="7"/>
    <x v="1"/>
    <x v="1"/>
    <x v="0"/>
    <n v="2"/>
    <n v="20"/>
    <n v="6117.39"/>
    <n v="11818.79"/>
  </r>
  <r>
    <x v="4"/>
    <x v="28"/>
    <x v="27"/>
    <x v="10"/>
    <x v="1"/>
    <x v="1"/>
    <x v="0"/>
    <n v="0"/>
    <n v="29"/>
    <n v="15714.84"/>
    <n v="22540.23"/>
  </r>
  <r>
    <x v="4"/>
    <x v="41"/>
    <x v="13"/>
    <x v="6"/>
    <x v="1"/>
    <x v="1"/>
    <x v="0"/>
    <n v="0"/>
    <n v="1"/>
    <n v="114.96"/>
    <n v="114.96"/>
  </r>
  <r>
    <x v="5"/>
    <x v="49"/>
    <x v="18"/>
    <x v="11"/>
    <x v="1"/>
    <x v="1"/>
    <x v="2"/>
    <n v="2"/>
    <n v="4"/>
    <n v="633.30999999999995"/>
    <n v="4046.75"/>
  </r>
  <r>
    <x v="1"/>
    <x v="27"/>
    <x v="14"/>
    <x v="7"/>
    <x v="1"/>
    <x v="1"/>
    <x v="2"/>
    <n v="1"/>
    <n v="1"/>
    <n v="1397.31"/>
    <n v="1397.31"/>
  </r>
  <r>
    <x v="4"/>
    <x v="25"/>
    <x v="15"/>
    <x v="4"/>
    <x v="1"/>
    <x v="1"/>
    <x v="1"/>
    <n v="0"/>
    <n v="1"/>
    <n v="9.66"/>
    <n v="48.32"/>
  </r>
  <r>
    <x v="5"/>
    <x v="6"/>
    <x v="10"/>
    <x v="8"/>
    <x v="1"/>
    <x v="1"/>
    <x v="2"/>
    <n v="8"/>
    <n v="560"/>
    <n v="133033"/>
    <n v="170571.78"/>
  </r>
  <r>
    <x v="4"/>
    <x v="33"/>
    <x v="11"/>
    <x v="2"/>
    <x v="1"/>
    <x v="1"/>
    <x v="2"/>
    <n v="79"/>
    <n v="216"/>
    <n v="48796.41"/>
    <n v="90115.23"/>
  </r>
  <r>
    <x v="5"/>
    <x v="14"/>
    <x v="33"/>
    <x v="11"/>
    <x v="1"/>
    <x v="1"/>
    <x v="1"/>
    <n v="0"/>
    <n v="3"/>
    <n v="11887.54"/>
    <n v="11887.54"/>
  </r>
  <r>
    <x v="1"/>
    <x v="1"/>
    <x v="20"/>
    <x v="9"/>
    <x v="1"/>
    <x v="1"/>
    <x v="0"/>
    <n v="0"/>
    <n v="6"/>
    <n v="499.21"/>
    <n v="2066.54"/>
  </r>
  <r>
    <x v="4"/>
    <x v="34"/>
    <x v="4"/>
    <x v="3"/>
    <x v="1"/>
    <x v="1"/>
    <x v="0"/>
    <n v="0"/>
    <n v="2"/>
    <n v="988.34"/>
    <n v="988.34"/>
  </r>
  <r>
    <x v="4"/>
    <x v="4"/>
    <x v="3"/>
    <x v="2"/>
    <x v="1"/>
    <x v="1"/>
    <x v="2"/>
    <n v="0"/>
    <n v="6"/>
    <n v="288.8"/>
    <n v="349.61"/>
  </r>
  <r>
    <x v="3"/>
    <x v="8"/>
    <x v="13"/>
    <x v="6"/>
    <x v="1"/>
    <x v="1"/>
    <x v="0"/>
    <n v="0"/>
    <n v="2"/>
    <n v="268.64999999999998"/>
    <n v="268.64999999999998"/>
  </r>
  <r>
    <x v="4"/>
    <x v="37"/>
    <x v="34"/>
    <x v="0"/>
    <x v="1"/>
    <x v="1"/>
    <x v="3"/>
    <n v="0"/>
    <n v="205"/>
    <n v="33718.660000000003"/>
    <n v="36188.949999999997"/>
  </r>
  <r>
    <x v="4"/>
    <x v="37"/>
    <x v="23"/>
    <x v="5"/>
    <x v="1"/>
    <x v="1"/>
    <x v="0"/>
    <n v="3"/>
    <n v="448"/>
    <n v="87963.72"/>
    <n v="129976.63"/>
  </r>
  <r>
    <x v="5"/>
    <x v="32"/>
    <x v="37"/>
    <x v="12"/>
    <x v="1"/>
    <x v="1"/>
    <x v="3"/>
    <n v="0"/>
    <n v="1"/>
    <n v="507.62"/>
    <n v="507.62"/>
  </r>
  <r>
    <x v="5"/>
    <x v="32"/>
    <x v="6"/>
    <x v="5"/>
    <x v="1"/>
    <x v="1"/>
    <x v="1"/>
    <n v="0"/>
    <n v="1"/>
    <n v="113.72"/>
    <n v="113.72"/>
  </r>
  <r>
    <x v="4"/>
    <x v="45"/>
    <x v="28"/>
    <x v="3"/>
    <x v="1"/>
    <x v="1"/>
    <x v="3"/>
    <n v="0"/>
    <n v="197"/>
    <n v="20241.86"/>
    <n v="41901.519999999997"/>
  </r>
  <r>
    <x v="3"/>
    <x v="9"/>
    <x v="7"/>
    <x v="6"/>
    <x v="1"/>
    <x v="1"/>
    <x v="1"/>
    <n v="5"/>
    <n v="101"/>
    <n v="18014.38"/>
    <n v="51762.93"/>
  </r>
  <r>
    <x v="3"/>
    <x v="50"/>
    <x v="30"/>
    <x v="10"/>
    <x v="1"/>
    <x v="1"/>
    <x v="2"/>
    <n v="1"/>
    <n v="7"/>
    <n v="4214.84"/>
    <n v="17590.080000000002"/>
  </r>
  <r>
    <x v="1"/>
    <x v="27"/>
    <x v="18"/>
    <x v="11"/>
    <x v="1"/>
    <x v="1"/>
    <x v="1"/>
    <n v="0"/>
    <n v="3"/>
    <n v="153.11000000000001"/>
    <n v="153.11000000000001"/>
  </r>
  <r>
    <x v="3"/>
    <x v="40"/>
    <x v="0"/>
    <x v="0"/>
    <x v="1"/>
    <x v="1"/>
    <x v="3"/>
    <n v="0"/>
    <n v="24"/>
    <n v="1081.18"/>
    <n v="8454.24"/>
  </r>
  <r>
    <x v="3"/>
    <x v="50"/>
    <x v="15"/>
    <x v="4"/>
    <x v="1"/>
    <x v="1"/>
    <x v="2"/>
    <n v="0"/>
    <n v="4"/>
    <n v="900.39"/>
    <n v="1035.67"/>
  </r>
  <r>
    <x v="4"/>
    <x v="33"/>
    <x v="1"/>
    <x v="0"/>
    <x v="1"/>
    <x v="1"/>
    <x v="1"/>
    <n v="0"/>
    <n v="6"/>
    <n v="183.26"/>
    <n v="495.86"/>
  </r>
  <r>
    <x v="5"/>
    <x v="6"/>
    <x v="35"/>
    <x v="3"/>
    <x v="1"/>
    <x v="1"/>
    <x v="0"/>
    <n v="0"/>
    <n v="1"/>
    <n v="19.29"/>
    <n v="107.63"/>
  </r>
  <r>
    <x v="4"/>
    <x v="28"/>
    <x v="8"/>
    <x v="5"/>
    <x v="1"/>
    <x v="1"/>
    <x v="3"/>
    <n v="0"/>
    <n v="210"/>
    <n v="19968.650000000001"/>
    <n v="40388.26"/>
  </r>
  <r>
    <x v="4"/>
    <x v="47"/>
    <x v="29"/>
    <x v="11"/>
    <x v="1"/>
    <x v="1"/>
    <x v="2"/>
    <n v="4"/>
    <n v="228"/>
    <n v="35156.28"/>
    <n v="36825.74"/>
  </r>
  <r>
    <x v="4"/>
    <x v="4"/>
    <x v="35"/>
    <x v="3"/>
    <x v="1"/>
    <x v="1"/>
    <x v="2"/>
    <n v="0"/>
    <n v="8"/>
    <n v="801.85"/>
    <n v="1106.42"/>
  </r>
  <r>
    <x v="4"/>
    <x v="47"/>
    <x v="6"/>
    <x v="5"/>
    <x v="1"/>
    <x v="1"/>
    <x v="1"/>
    <n v="0"/>
    <n v="16"/>
    <n v="13309.12"/>
    <n v="13309.12"/>
  </r>
  <r>
    <x v="5"/>
    <x v="13"/>
    <x v="17"/>
    <x v="1"/>
    <x v="1"/>
    <x v="1"/>
    <x v="3"/>
    <n v="0"/>
    <n v="2"/>
    <n v="33.53"/>
    <n v="209.06"/>
  </r>
  <r>
    <x v="4"/>
    <x v="34"/>
    <x v="1"/>
    <x v="0"/>
    <x v="1"/>
    <x v="1"/>
    <x v="1"/>
    <n v="0"/>
    <n v="1"/>
    <n v="38.35"/>
    <n v="74.319999999999993"/>
  </r>
  <r>
    <x v="3"/>
    <x v="15"/>
    <x v="27"/>
    <x v="10"/>
    <x v="1"/>
    <x v="1"/>
    <x v="0"/>
    <n v="0"/>
    <n v="1"/>
    <n v="505.48"/>
    <n v="505.48"/>
  </r>
  <r>
    <x v="3"/>
    <x v="26"/>
    <x v="7"/>
    <x v="6"/>
    <x v="1"/>
    <x v="1"/>
    <x v="1"/>
    <n v="35"/>
    <n v="2844"/>
    <n v="479786.03"/>
    <n v="496739.51"/>
  </r>
  <r>
    <x v="4"/>
    <x v="45"/>
    <x v="27"/>
    <x v="10"/>
    <x v="1"/>
    <x v="1"/>
    <x v="1"/>
    <n v="8"/>
    <n v="5"/>
    <n v="28070.81"/>
    <n v="28070.81"/>
  </r>
  <r>
    <x v="5"/>
    <x v="23"/>
    <x v="37"/>
    <x v="12"/>
    <x v="1"/>
    <x v="1"/>
    <x v="1"/>
    <n v="16"/>
    <n v="25"/>
    <n v="9551.6"/>
    <n v="9551.6"/>
  </r>
  <r>
    <x v="1"/>
    <x v="42"/>
    <x v="22"/>
    <x v="12"/>
    <x v="1"/>
    <x v="1"/>
    <x v="3"/>
    <n v="0"/>
    <n v="1"/>
    <n v="22.74"/>
    <n v="111.9"/>
  </r>
  <r>
    <x v="1"/>
    <x v="42"/>
    <x v="13"/>
    <x v="6"/>
    <x v="1"/>
    <x v="1"/>
    <x v="3"/>
    <n v="0"/>
    <n v="1"/>
    <n v="11.92"/>
    <n v="74.34"/>
  </r>
  <r>
    <x v="1"/>
    <x v="24"/>
    <x v="34"/>
    <x v="0"/>
    <x v="1"/>
    <x v="1"/>
    <x v="2"/>
    <n v="0"/>
    <n v="21"/>
    <n v="454.94"/>
    <n v="1560.38"/>
  </r>
  <r>
    <x v="3"/>
    <x v="9"/>
    <x v="7"/>
    <x v="6"/>
    <x v="1"/>
    <x v="1"/>
    <x v="2"/>
    <n v="4"/>
    <n v="26"/>
    <n v="2937.62"/>
    <n v="6979.78"/>
  </r>
  <r>
    <x v="4"/>
    <x v="28"/>
    <x v="15"/>
    <x v="4"/>
    <x v="1"/>
    <x v="1"/>
    <x v="1"/>
    <n v="0"/>
    <n v="3"/>
    <n v="151.13"/>
    <n v="393.48"/>
  </r>
  <r>
    <x v="1"/>
    <x v="1"/>
    <x v="37"/>
    <x v="12"/>
    <x v="1"/>
    <x v="1"/>
    <x v="3"/>
    <n v="0"/>
    <n v="2"/>
    <n v="1357.13"/>
    <n v="2522.0300000000002"/>
  </r>
  <r>
    <x v="5"/>
    <x v="36"/>
    <x v="25"/>
    <x v="12"/>
    <x v="1"/>
    <x v="1"/>
    <x v="0"/>
    <n v="1"/>
    <n v="1"/>
    <n v="10516.53"/>
    <n v="10516.53"/>
  </r>
  <r>
    <x v="4"/>
    <x v="4"/>
    <x v="18"/>
    <x v="11"/>
    <x v="1"/>
    <x v="1"/>
    <x v="0"/>
    <n v="4"/>
    <n v="202"/>
    <n v="42220.2"/>
    <n v="90876.74"/>
  </r>
  <r>
    <x v="5"/>
    <x v="23"/>
    <x v="38"/>
    <x v="9"/>
    <x v="1"/>
    <x v="1"/>
    <x v="0"/>
    <n v="0"/>
    <n v="129"/>
    <n v="21138.45"/>
    <n v="21138.45"/>
  </r>
  <r>
    <x v="5"/>
    <x v="30"/>
    <x v="23"/>
    <x v="5"/>
    <x v="1"/>
    <x v="1"/>
    <x v="0"/>
    <n v="0"/>
    <n v="13"/>
    <n v="7123.23"/>
    <n v="7123.23"/>
  </r>
  <r>
    <x v="3"/>
    <x v="50"/>
    <x v="26"/>
    <x v="6"/>
    <x v="1"/>
    <x v="1"/>
    <x v="0"/>
    <n v="0"/>
    <n v="1"/>
    <n v="4.0999999999999996"/>
    <n v="25.72"/>
  </r>
  <r>
    <x v="4"/>
    <x v="17"/>
    <x v="24"/>
    <x v="2"/>
    <x v="1"/>
    <x v="1"/>
    <x v="1"/>
    <n v="5"/>
    <n v="106"/>
    <n v="24697.32"/>
    <n v="24697.32"/>
  </r>
  <r>
    <x v="5"/>
    <x v="10"/>
    <x v="37"/>
    <x v="12"/>
    <x v="1"/>
    <x v="1"/>
    <x v="1"/>
    <n v="43"/>
    <n v="4826"/>
    <n v="941597.72"/>
    <n v="941597.72"/>
  </r>
  <r>
    <x v="1"/>
    <x v="31"/>
    <x v="25"/>
    <x v="12"/>
    <x v="1"/>
    <x v="1"/>
    <x v="1"/>
    <n v="1"/>
    <n v="22"/>
    <n v="3152.22"/>
    <n v="3152.22"/>
  </r>
  <r>
    <x v="1"/>
    <x v="31"/>
    <x v="20"/>
    <x v="9"/>
    <x v="1"/>
    <x v="1"/>
    <x v="0"/>
    <n v="1"/>
    <n v="213"/>
    <n v="82863.92"/>
    <n v="129252.42"/>
  </r>
  <r>
    <x v="5"/>
    <x v="44"/>
    <x v="31"/>
    <x v="7"/>
    <x v="1"/>
    <x v="1"/>
    <x v="1"/>
    <n v="10"/>
    <n v="25"/>
    <n v="10045.07"/>
    <n v="10045.07"/>
  </r>
  <r>
    <x v="3"/>
    <x v="26"/>
    <x v="0"/>
    <x v="0"/>
    <x v="1"/>
    <x v="1"/>
    <x v="2"/>
    <n v="1"/>
    <n v="15"/>
    <n v="4805.66"/>
    <n v="8881.1299999999992"/>
  </r>
  <r>
    <x v="1"/>
    <x v="29"/>
    <x v="20"/>
    <x v="9"/>
    <x v="1"/>
    <x v="1"/>
    <x v="1"/>
    <n v="2"/>
    <n v="15"/>
    <n v="3775.96"/>
    <n v="3775.96"/>
  </r>
  <r>
    <x v="4"/>
    <x v="11"/>
    <x v="0"/>
    <x v="0"/>
    <x v="1"/>
    <x v="1"/>
    <x v="1"/>
    <n v="0"/>
    <n v="1"/>
    <n v="40"/>
    <n v="99.38"/>
  </r>
  <r>
    <x v="1"/>
    <x v="38"/>
    <x v="2"/>
    <x v="1"/>
    <x v="1"/>
    <x v="1"/>
    <x v="1"/>
    <n v="1"/>
    <n v="1"/>
    <n v="861.07"/>
    <n v="861.07"/>
  </r>
  <r>
    <x v="5"/>
    <x v="43"/>
    <x v="33"/>
    <x v="11"/>
    <x v="1"/>
    <x v="1"/>
    <x v="1"/>
    <n v="0"/>
    <n v="2"/>
    <n v="32.04"/>
    <n v="32.04"/>
  </r>
  <r>
    <x v="5"/>
    <x v="36"/>
    <x v="37"/>
    <x v="12"/>
    <x v="1"/>
    <x v="1"/>
    <x v="2"/>
    <n v="0"/>
    <n v="1"/>
    <n v="0"/>
    <n v="6164.67"/>
  </r>
  <r>
    <x v="1"/>
    <x v="31"/>
    <x v="7"/>
    <x v="6"/>
    <x v="1"/>
    <x v="1"/>
    <x v="3"/>
    <n v="0"/>
    <n v="1"/>
    <n v="79.61"/>
    <n v="185.38"/>
  </r>
  <r>
    <x v="4"/>
    <x v="11"/>
    <x v="33"/>
    <x v="11"/>
    <x v="1"/>
    <x v="1"/>
    <x v="0"/>
    <n v="0"/>
    <n v="6"/>
    <n v="1205"/>
    <n v="1350.58"/>
  </r>
  <r>
    <x v="5"/>
    <x v="44"/>
    <x v="18"/>
    <x v="11"/>
    <x v="1"/>
    <x v="1"/>
    <x v="0"/>
    <n v="0"/>
    <n v="1"/>
    <n v="150.44"/>
    <n v="150.44"/>
  </r>
  <r>
    <x v="5"/>
    <x v="13"/>
    <x v="20"/>
    <x v="9"/>
    <x v="1"/>
    <x v="1"/>
    <x v="1"/>
    <n v="25"/>
    <n v="4189"/>
    <n v="727876.56"/>
    <n v="727876.56"/>
  </r>
  <r>
    <x v="0"/>
    <x v="57"/>
    <x v="34"/>
    <x v="0"/>
    <x v="1"/>
    <x v="1"/>
    <x v="1"/>
    <n v="2"/>
    <n v="442"/>
    <n v="66559"/>
    <n v="66559"/>
  </r>
  <r>
    <x v="5"/>
    <x v="10"/>
    <x v="18"/>
    <x v="11"/>
    <x v="1"/>
    <x v="1"/>
    <x v="1"/>
    <n v="0"/>
    <n v="6"/>
    <n v="326.61"/>
    <n v="326.61"/>
  </r>
  <r>
    <x v="1"/>
    <x v="53"/>
    <x v="20"/>
    <x v="9"/>
    <x v="1"/>
    <x v="1"/>
    <x v="1"/>
    <n v="0"/>
    <n v="2"/>
    <n v="115.42"/>
    <n v="115.42"/>
  </r>
  <r>
    <x v="1"/>
    <x v="29"/>
    <x v="17"/>
    <x v="1"/>
    <x v="1"/>
    <x v="1"/>
    <x v="2"/>
    <n v="1"/>
    <n v="2"/>
    <n v="1109.28"/>
    <n v="1109.28"/>
  </r>
  <r>
    <x v="5"/>
    <x v="13"/>
    <x v="17"/>
    <x v="1"/>
    <x v="1"/>
    <x v="1"/>
    <x v="2"/>
    <n v="0"/>
    <n v="2"/>
    <n v="611.89"/>
    <n v="611.89"/>
  </r>
  <r>
    <x v="4"/>
    <x v="33"/>
    <x v="15"/>
    <x v="4"/>
    <x v="1"/>
    <x v="1"/>
    <x v="1"/>
    <n v="1"/>
    <n v="5"/>
    <n v="807"/>
    <n v="5568.95"/>
  </r>
  <r>
    <x v="1"/>
    <x v="35"/>
    <x v="9"/>
    <x v="7"/>
    <x v="1"/>
    <x v="1"/>
    <x v="2"/>
    <n v="0"/>
    <n v="5"/>
    <n v="277.45999999999998"/>
    <n v="1427.78"/>
  </r>
  <r>
    <x v="5"/>
    <x v="10"/>
    <x v="34"/>
    <x v="0"/>
    <x v="1"/>
    <x v="1"/>
    <x v="2"/>
    <n v="0"/>
    <n v="3"/>
    <n v="65.959999999999994"/>
    <n v="324.5"/>
  </r>
  <r>
    <x v="0"/>
    <x v="21"/>
    <x v="0"/>
    <x v="0"/>
    <x v="1"/>
    <x v="1"/>
    <x v="0"/>
    <n v="6"/>
    <n v="873"/>
    <n v="177138.09"/>
    <n v="227928.08"/>
  </r>
  <r>
    <x v="3"/>
    <x v="50"/>
    <x v="5"/>
    <x v="4"/>
    <x v="1"/>
    <x v="1"/>
    <x v="1"/>
    <n v="1"/>
    <n v="80"/>
    <n v="4070.53"/>
    <n v="10922.1"/>
  </r>
  <r>
    <x v="5"/>
    <x v="23"/>
    <x v="33"/>
    <x v="11"/>
    <x v="1"/>
    <x v="1"/>
    <x v="1"/>
    <n v="0"/>
    <n v="4"/>
    <n v="64.78"/>
    <n v="64.78"/>
  </r>
  <r>
    <x v="5"/>
    <x v="6"/>
    <x v="4"/>
    <x v="3"/>
    <x v="1"/>
    <x v="1"/>
    <x v="3"/>
    <n v="0"/>
    <n v="1"/>
    <n v="708.97"/>
    <n v="4164.38"/>
  </r>
  <r>
    <x v="5"/>
    <x v="14"/>
    <x v="32"/>
    <x v="8"/>
    <x v="1"/>
    <x v="1"/>
    <x v="1"/>
    <n v="0"/>
    <n v="3"/>
    <n v="307.02999999999997"/>
    <n v="307.02999999999997"/>
  </r>
  <r>
    <x v="5"/>
    <x v="43"/>
    <x v="23"/>
    <x v="5"/>
    <x v="1"/>
    <x v="1"/>
    <x v="1"/>
    <n v="0"/>
    <n v="1"/>
    <n v="150.9"/>
    <n v="150.9"/>
  </r>
  <r>
    <x v="5"/>
    <x v="32"/>
    <x v="35"/>
    <x v="3"/>
    <x v="1"/>
    <x v="1"/>
    <x v="1"/>
    <n v="0"/>
    <n v="1"/>
    <n v="2.62"/>
    <n v="2.62"/>
  </r>
  <r>
    <x v="5"/>
    <x v="6"/>
    <x v="29"/>
    <x v="11"/>
    <x v="1"/>
    <x v="1"/>
    <x v="1"/>
    <n v="0"/>
    <n v="24"/>
    <n v="1787.27"/>
    <n v="1787.27"/>
  </r>
  <r>
    <x v="1"/>
    <x v="1"/>
    <x v="12"/>
    <x v="9"/>
    <x v="1"/>
    <x v="1"/>
    <x v="0"/>
    <n v="0"/>
    <n v="8"/>
    <n v="16793.12"/>
    <n v="23425.48"/>
  </r>
  <r>
    <x v="1"/>
    <x v="1"/>
    <x v="33"/>
    <x v="11"/>
    <x v="1"/>
    <x v="1"/>
    <x v="1"/>
    <n v="0"/>
    <n v="8"/>
    <n v="141.52000000000001"/>
    <n v="141.52000000000001"/>
  </r>
  <r>
    <x v="3"/>
    <x v="8"/>
    <x v="13"/>
    <x v="6"/>
    <x v="1"/>
    <x v="1"/>
    <x v="1"/>
    <n v="3"/>
    <n v="3"/>
    <n v="2217.6799999999998"/>
    <n v="3658.61"/>
  </r>
  <r>
    <x v="3"/>
    <x v="50"/>
    <x v="15"/>
    <x v="4"/>
    <x v="1"/>
    <x v="1"/>
    <x v="0"/>
    <n v="0"/>
    <n v="2"/>
    <n v="7.52"/>
    <n v="104.86"/>
  </r>
  <r>
    <x v="3"/>
    <x v="8"/>
    <x v="1"/>
    <x v="0"/>
    <x v="1"/>
    <x v="1"/>
    <x v="3"/>
    <n v="0"/>
    <n v="1"/>
    <n v="159.51"/>
    <n v="867.14"/>
  </r>
  <r>
    <x v="3"/>
    <x v="50"/>
    <x v="13"/>
    <x v="6"/>
    <x v="1"/>
    <x v="1"/>
    <x v="1"/>
    <n v="0"/>
    <n v="3"/>
    <n v="67.14"/>
    <n v="185.1"/>
  </r>
  <r>
    <x v="3"/>
    <x v="16"/>
    <x v="5"/>
    <x v="4"/>
    <x v="1"/>
    <x v="1"/>
    <x v="0"/>
    <n v="17"/>
    <n v="1083"/>
    <n v="237259.17"/>
    <n v="298265.69"/>
  </r>
  <r>
    <x v="5"/>
    <x v="10"/>
    <x v="19"/>
    <x v="1"/>
    <x v="1"/>
    <x v="1"/>
    <x v="1"/>
    <n v="10"/>
    <n v="2274"/>
    <n v="413012.56"/>
    <n v="413012.56"/>
  </r>
  <r>
    <x v="4"/>
    <x v="34"/>
    <x v="36"/>
    <x v="8"/>
    <x v="1"/>
    <x v="1"/>
    <x v="3"/>
    <n v="0"/>
    <n v="129"/>
    <n v="15261.22"/>
    <n v="80450.37"/>
  </r>
  <r>
    <x v="3"/>
    <x v="3"/>
    <x v="16"/>
    <x v="10"/>
    <x v="1"/>
    <x v="1"/>
    <x v="2"/>
    <n v="13"/>
    <n v="156"/>
    <n v="24610.16"/>
    <n v="71397.69"/>
  </r>
  <r>
    <x v="4"/>
    <x v="33"/>
    <x v="3"/>
    <x v="2"/>
    <x v="1"/>
    <x v="1"/>
    <x v="1"/>
    <n v="18"/>
    <n v="115"/>
    <n v="37120.26"/>
    <n v="37120.26"/>
  </r>
  <r>
    <x v="1"/>
    <x v="31"/>
    <x v="38"/>
    <x v="9"/>
    <x v="1"/>
    <x v="1"/>
    <x v="1"/>
    <n v="4"/>
    <n v="13"/>
    <n v="11443.67"/>
    <n v="11443.67"/>
  </r>
  <r>
    <x v="4"/>
    <x v="37"/>
    <x v="30"/>
    <x v="10"/>
    <x v="1"/>
    <x v="1"/>
    <x v="1"/>
    <n v="0"/>
    <n v="6"/>
    <n v="610.69000000000005"/>
    <n v="610.69000000000005"/>
  </r>
  <r>
    <x v="3"/>
    <x v="26"/>
    <x v="0"/>
    <x v="0"/>
    <x v="1"/>
    <x v="1"/>
    <x v="3"/>
    <n v="0"/>
    <n v="4"/>
    <n v="1793.34"/>
    <n v="9556.33"/>
  </r>
  <r>
    <x v="4"/>
    <x v="4"/>
    <x v="6"/>
    <x v="5"/>
    <x v="1"/>
    <x v="1"/>
    <x v="3"/>
    <n v="0"/>
    <n v="9"/>
    <n v="1485.7"/>
    <n v="1485.7"/>
  </r>
  <r>
    <x v="4"/>
    <x v="4"/>
    <x v="16"/>
    <x v="10"/>
    <x v="1"/>
    <x v="1"/>
    <x v="2"/>
    <n v="0"/>
    <n v="2"/>
    <n v="153.76"/>
    <n v="153.76"/>
  </r>
  <r>
    <x v="3"/>
    <x v="55"/>
    <x v="7"/>
    <x v="6"/>
    <x v="1"/>
    <x v="1"/>
    <x v="2"/>
    <n v="24"/>
    <n v="970"/>
    <n v="216342.11"/>
    <n v="234368.94"/>
  </r>
  <r>
    <x v="4"/>
    <x v="45"/>
    <x v="11"/>
    <x v="2"/>
    <x v="1"/>
    <x v="1"/>
    <x v="2"/>
    <n v="0"/>
    <n v="10"/>
    <n v="224.19"/>
    <n v="1819.73"/>
  </r>
  <r>
    <x v="1"/>
    <x v="24"/>
    <x v="2"/>
    <x v="1"/>
    <x v="1"/>
    <x v="1"/>
    <x v="0"/>
    <n v="0"/>
    <n v="1"/>
    <n v="113.72"/>
    <n v="113.72"/>
  </r>
  <r>
    <x v="4"/>
    <x v="47"/>
    <x v="27"/>
    <x v="10"/>
    <x v="1"/>
    <x v="1"/>
    <x v="0"/>
    <n v="0"/>
    <n v="3"/>
    <n v="532.98"/>
    <n v="568.32000000000005"/>
  </r>
  <r>
    <x v="5"/>
    <x v="10"/>
    <x v="35"/>
    <x v="3"/>
    <x v="1"/>
    <x v="1"/>
    <x v="1"/>
    <n v="0"/>
    <n v="1"/>
    <n v="170"/>
    <n v="170"/>
  </r>
  <r>
    <x v="3"/>
    <x v="40"/>
    <x v="13"/>
    <x v="6"/>
    <x v="1"/>
    <x v="1"/>
    <x v="0"/>
    <n v="3"/>
    <n v="556"/>
    <n v="97425.279999999999"/>
    <n v="99095.1"/>
  </r>
  <r>
    <x v="4"/>
    <x v="11"/>
    <x v="29"/>
    <x v="11"/>
    <x v="1"/>
    <x v="1"/>
    <x v="3"/>
    <n v="0"/>
    <n v="161"/>
    <n v="22318.720000000001"/>
    <n v="112391.88"/>
  </r>
  <r>
    <x v="3"/>
    <x v="5"/>
    <x v="0"/>
    <x v="0"/>
    <x v="1"/>
    <x v="1"/>
    <x v="1"/>
    <n v="0"/>
    <n v="3"/>
    <n v="166.01"/>
    <n v="2037.18"/>
  </r>
  <r>
    <x v="4"/>
    <x v="47"/>
    <x v="29"/>
    <x v="11"/>
    <x v="1"/>
    <x v="1"/>
    <x v="0"/>
    <n v="0"/>
    <n v="4"/>
    <n v="774.96"/>
    <n v="774.96"/>
  </r>
  <r>
    <x v="3"/>
    <x v="3"/>
    <x v="7"/>
    <x v="6"/>
    <x v="1"/>
    <x v="1"/>
    <x v="3"/>
    <n v="0"/>
    <n v="2"/>
    <n v="121.13"/>
    <n v="747.09"/>
  </r>
  <r>
    <x v="4"/>
    <x v="37"/>
    <x v="24"/>
    <x v="2"/>
    <x v="1"/>
    <x v="1"/>
    <x v="1"/>
    <n v="19"/>
    <n v="34"/>
    <n v="4022.17"/>
    <n v="4022.17"/>
  </r>
  <r>
    <x v="5"/>
    <x v="32"/>
    <x v="14"/>
    <x v="7"/>
    <x v="1"/>
    <x v="1"/>
    <x v="0"/>
    <n v="0"/>
    <n v="4"/>
    <n v="959.9"/>
    <n v="1567.17"/>
  </r>
  <r>
    <x v="7"/>
    <x v="64"/>
    <x v="27"/>
    <x v="10"/>
    <x v="1"/>
    <x v="1"/>
    <x v="2"/>
    <n v="0"/>
    <n v="1"/>
    <n v="26.58"/>
    <n v="26.58"/>
  </r>
  <r>
    <x v="5"/>
    <x v="14"/>
    <x v="7"/>
    <x v="6"/>
    <x v="1"/>
    <x v="1"/>
    <x v="2"/>
    <n v="0"/>
    <n v="1"/>
    <n v="11"/>
    <n v="11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1"/>
    <x v="29"/>
    <x v="19"/>
    <x v="1"/>
    <x v="1"/>
    <x v="1"/>
    <x v="1"/>
    <n v="0"/>
    <n v="2"/>
    <n v="435.47"/>
    <n v="435.47"/>
  </r>
  <r>
    <x v="4"/>
    <x v="4"/>
    <x v="35"/>
    <x v="3"/>
    <x v="1"/>
    <x v="1"/>
    <x v="1"/>
    <n v="2"/>
    <n v="41"/>
    <n v="4160.7"/>
    <n v="4160.7"/>
  </r>
  <r>
    <x v="5"/>
    <x v="10"/>
    <x v="22"/>
    <x v="12"/>
    <x v="1"/>
    <x v="1"/>
    <x v="0"/>
    <n v="31"/>
    <n v="154"/>
    <n v="16875.22"/>
    <n v="49934.07"/>
  </r>
  <r>
    <x v="3"/>
    <x v="7"/>
    <x v="1"/>
    <x v="0"/>
    <x v="1"/>
    <x v="1"/>
    <x v="3"/>
    <n v="0"/>
    <n v="12"/>
    <n v="2093.1799999999998"/>
    <n v="7557.02"/>
  </r>
  <r>
    <x v="5"/>
    <x v="43"/>
    <x v="22"/>
    <x v="12"/>
    <x v="1"/>
    <x v="1"/>
    <x v="0"/>
    <n v="1"/>
    <n v="10"/>
    <n v="3870.3"/>
    <n v="5913.13"/>
  </r>
  <r>
    <x v="1"/>
    <x v="27"/>
    <x v="37"/>
    <x v="12"/>
    <x v="1"/>
    <x v="1"/>
    <x v="1"/>
    <n v="0"/>
    <n v="7"/>
    <n v="1198.03"/>
    <n v="1198.03"/>
  </r>
  <r>
    <x v="4"/>
    <x v="25"/>
    <x v="27"/>
    <x v="10"/>
    <x v="1"/>
    <x v="1"/>
    <x v="3"/>
    <n v="0"/>
    <n v="5"/>
    <n v="107.9"/>
    <n v="365.05"/>
  </r>
  <r>
    <x v="5"/>
    <x v="32"/>
    <x v="31"/>
    <x v="7"/>
    <x v="1"/>
    <x v="1"/>
    <x v="0"/>
    <n v="0"/>
    <n v="1"/>
    <n v="18.260000000000002"/>
    <n v="164.11"/>
  </r>
  <r>
    <x v="3"/>
    <x v="5"/>
    <x v="21"/>
    <x v="4"/>
    <x v="1"/>
    <x v="1"/>
    <x v="1"/>
    <n v="63"/>
    <n v="926"/>
    <n v="180732.67"/>
    <n v="594746.85"/>
  </r>
  <r>
    <x v="5"/>
    <x v="30"/>
    <x v="28"/>
    <x v="3"/>
    <x v="1"/>
    <x v="1"/>
    <x v="3"/>
    <n v="0"/>
    <n v="75"/>
    <n v="7266.06"/>
    <n v="7266.06"/>
  </r>
  <r>
    <x v="5"/>
    <x v="44"/>
    <x v="14"/>
    <x v="7"/>
    <x v="1"/>
    <x v="1"/>
    <x v="3"/>
    <n v="1"/>
    <n v="103"/>
    <n v="37420.080000000002"/>
    <n v="91604.58"/>
  </r>
  <r>
    <x v="3"/>
    <x v="22"/>
    <x v="1"/>
    <x v="0"/>
    <x v="1"/>
    <x v="1"/>
    <x v="3"/>
    <n v="0"/>
    <n v="105"/>
    <n v="6643.3"/>
    <n v="20839.52"/>
  </r>
  <r>
    <x v="1"/>
    <x v="31"/>
    <x v="28"/>
    <x v="3"/>
    <x v="1"/>
    <x v="1"/>
    <x v="3"/>
    <n v="0"/>
    <n v="2"/>
    <n v="291.57"/>
    <n v="1535.97"/>
  </r>
  <r>
    <x v="4"/>
    <x v="28"/>
    <x v="16"/>
    <x v="10"/>
    <x v="1"/>
    <x v="1"/>
    <x v="1"/>
    <n v="0"/>
    <n v="5"/>
    <n v="2112.04"/>
    <n v="3165.28"/>
  </r>
  <r>
    <x v="5"/>
    <x v="6"/>
    <x v="16"/>
    <x v="10"/>
    <x v="1"/>
    <x v="1"/>
    <x v="2"/>
    <n v="0"/>
    <n v="2"/>
    <n v="47.37"/>
    <n v="47.37"/>
  </r>
  <r>
    <x v="1"/>
    <x v="54"/>
    <x v="32"/>
    <x v="8"/>
    <x v="1"/>
    <x v="1"/>
    <x v="1"/>
    <n v="0"/>
    <n v="1"/>
    <n v="147.97999999999999"/>
    <n v="147.97999999999999"/>
  </r>
  <r>
    <x v="5"/>
    <x v="44"/>
    <x v="14"/>
    <x v="7"/>
    <x v="1"/>
    <x v="1"/>
    <x v="0"/>
    <n v="25"/>
    <n v="168"/>
    <n v="59833.17"/>
    <n v="113278.28"/>
  </r>
  <r>
    <x v="4"/>
    <x v="41"/>
    <x v="16"/>
    <x v="10"/>
    <x v="1"/>
    <x v="1"/>
    <x v="3"/>
    <n v="0"/>
    <n v="102"/>
    <n v="9581.65"/>
    <n v="11061.15"/>
  </r>
  <r>
    <x v="3"/>
    <x v="9"/>
    <x v="0"/>
    <x v="0"/>
    <x v="1"/>
    <x v="1"/>
    <x v="1"/>
    <n v="0"/>
    <n v="18"/>
    <n v="10033.34"/>
    <n v="15822.49"/>
  </r>
  <r>
    <x v="5"/>
    <x v="23"/>
    <x v="14"/>
    <x v="7"/>
    <x v="1"/>
    <x v="1"/>
    <x v="1"/>
    <n v="0"/>
    <n v="17"/>
    <n v="1805.06"/>
    <n v="1805.06"/>
  </r>
  <r>
    <x v="4"/>
    <x v="34"/>
    <x v="35"/>
    <x v="3"/>
    <x v="1"/>
    <x v="1"/>
    <x v="2"/>
    <n v="0"/>
    <n v="5"/>
    <n v="2484.7800000000002"/>
    <n v="2484.7800000000002"/>
  </r>
  <r>
    <x v="5"/>
    <x v="32"/>
    <x v="10"/>
    <x v="8"/>
    <x v="1"/>
    <x v="1"/>
    <x v="1"/>
    <n v="0"/>
    <n v="3"/>
    <n v="535.92999999999995"/>
    <n v="535.92999999999995"/>
  </r>
  <r>
    <x v="1"/>
    <x v="27"/>
    <x v="2"/>
    <x v="1"/>
    <x v="1"/>
    <x v="1"/>
    <x v="3"/>
    <n v="1"/>
    <n v="3"/>
    <n v="1400.64"/>
    <n v="5766.81"/>
  </r>
  <r>
    <x v="5"/>
    <x v="49"/>
    <x v="24"/>
    <x v="2"/>
    <x v="1"/>
    <x v="1"/>
    <x v="1"/>
    <n v="0"/>
    <n v="1"/>
    <n v="74.3"/>
    <n v="74.3"/>
  </r>
  <r>
    <x v="3"/>
    <x v="8"/>
    <x v="3"/>
    <x v="2"/>
    <x v="1"/>
    <x v="1"/>
    <x v="1"/>
    <n v="75"/>
    <n v="6178"/>
    <n v="1285437.01"/>
    <n v="1285437.01"/>
  </r>
  <r>
    <x v="4"/>
    <x v="37"/>
    <x v="35"/>
    <x v="3"/>
    <x v="1"/>
    <x v="1"/>
    <x v="1"/>
    <n v="10"/>
    <n v="2188"/>
    <n v="483125.62"/>
    <n v="483125.62"/>
  </r>
  <r>
    <x v="5"/>
    <x v="32"/>
    <x v="19"/>
    <x v="1"/>
    <x v="1"/>
    <x v="1"/>
    <x v="1"/>
    <n v="130"/>
    <n v="565"/>
    <n v="135753.09"/>
    <n v="135753.09"/>
  </r>
  <r>
    <x v="3"/>
    <x v="50"/>
    <x v="21"/>
    <x v="4"/>
    <x v="1"/>
    <x v="1"/>
    <x v="3"/>
    <n v="0"/>
    <n v="2"/>
    <n v="25"/>
    <n v="637.51"/>
  </r>
  <r>
    <x v="5"/>
    <x v="32"/>
    <x v="25"/>
    <x v="12"/>
    <x v="1"/>
    <x v="1"/>
    <x v="1"/>
    <n v="6"/>
    <n v="38"/>
    <n v="8630.1200000000008"/>
    <n v="8630.1200000000008"/>
  </r>
  <r>
    <x v="1"/>
    <x v="24"/>
    <x v="19"/>
    <x v="1"/>
    <x v="1"/>
    <x v="1"/>
    <x v="1"/>
    <n v="0"/>
    <n v="4"/>
    <n v="1909.4"/>
    <n v="1909.4"/>
  </r>
  <r>
    <x v="1"/>
    <x v="29"/>
    <x v="17"/>
    <x v="1"/>
    <x v="1"/>
    <x v="1"/>
    <x v="3"/>
    <n v="0"/>
    <n v="1"/>
    <n v="62.74"/>
    <n v="75.349999999999994"/>
  </r>
  <r>
    <x v="4"/>
    <x v="25"/>
    <x v="30"/>
    <x v="10"/>
    <x v="1"/>
    <x v="1"/>
    <x v="1"/>
    <n v="0"/>
    <n v="2"/>
    <n v="5.66"/>
    <n v="5.66"/>
  </r>
  <r>
    <x v="5"/>
    <x v="6"/>
    <x v="23"/>
    <x v="5"/>
    <x v="1"/>
    <x v="1"/>
    <x v="3"/>
    <n v="0"/>
    <n v="6"/>
    <n v="534.25"/>
    <n v="534.25"/>
  </r>
  <r>
    <x v="4"/>
    <x v="47"/>
    <x v="29"/>
    <x v="11"/>
    <x v="1"/>
    <x v="1"/>
    <x v="1"/>
    <n v="30"/>
    <n v="2118"/>
    <n v="516284.22"/>
    <n v="516284.22"/>
  </r>
  <r>
    <x v="4"/>
    <x v="41"/>
    <x v="23"/>
    <x v="5"/>
    <x v="1"/>
    <x v="1"/>
    <x v="3"/>
    <n v="1"/>
    <n v="242"/>
    <n v="19280.509999999998"/>
    <n v="61623.69"/>
  </r>
  <r>
    <x v="3"/>
    <x v="3"/>
    <x v="15"/>
    <x v="4"/>
    <x v="1"/>
    <x v="1"/>
    <x v="2"/>
    <n v="6"/>
    <n v="5"/>
    <n v="6465.45"/>
    <n v="9068.9500000000007"/>
  </r>
  <r>
    <x v="5"/>
    <x v="32"/>
    <x v="33"/>
    <x v="11"/>
    <x v="1"/>
    <x v="1"/>
    <x v="1"/>
    <n v="0"/>
    <n v="5"/>
    <n v="77.3"/>
    <n v="77.3"/>
  </r>
  <r>
    <x v="1"/>
    <x v="35"/>
    <x v="19"/>
    <x v="1"/>
    <x v="1"/>
    <x v="1"/>
    <x v="1"/>
    <n v="0"/>
    <n v="1"/>
    <n v="219.17"/>
    <n v="219.17"/>
  </r>
  <r>
    <x v="5"/>
    <x v="43"/>
    <x v="35"/>
    <x v="3"/>
    <x v="1"/>
    <x v="1"/>
    <x v="3"/>
    <n v="0"/>
    <n v="3"/>
    <n v="64.83"/>
    <n v="318.89999999999998"/>
  </r>
  <r>
    <x v="4"/>
    <x v="33"/>
    <x v="15"/>
    <x v="4"/>
    <x v="1"/>
    <x v="1"/>
    <x v="0"/>
    <n v="0"/>
    <n v="1"/>
    <n v="69.12"/>
    <n v="69.12"/>
  </r>
  <r>
    <x v="5"/>
    <x v="6"/>
    <x v="36"/>
    <x v="8"/>
    <x v="1"/>
    <x v="1"/>
    <x v="1"/>
    <n v="18"/>
    <n v="352"/>
    <n v="59930.28"/>
    <n v="59930.28"/>
  </r>
  <r>
    <x v="5"/>
    <x v="43"/>
    <x v="17"/>
    <x v="1"/>
    <x v="1"/>
    <x v="1"/>
    <x v="2"/>
    <n v="2"/>
    <n v="208"/>
    <n v="23093.27"/>
    <n v="23775.4"/>
  </r>
  <r>
    <x v="4"/>
    <x v="25"/>
    <x v="4"/>
    <x v="3"/>
    <x v="1"/>
    <x v="1"/>
    <x v="3"/>
    <n v="0"/>
    <n v="69"/>
    <n v="7035.99"/>
    <n v="44379.69"/>
  </r>
  <r>
    <x v="1"/>
    <x v="24"/>
    <x v="1"/>
    <x v="0"/>
    <x v="1"/>
    <x v="1"/>
    <x v="1"/>
    <n v="0"/>
    <n v="10"/>
    <n v="516.15"/>
    <n v="1466.76"/>
  </r>
  <r>
    <x v="4"/>
    <x v="25"/>
    <x v="30"/>
    <x v="10"/>
    <x v="1"/>
    <x v="1"/>
    <x v="3"/>
    <n v="0"/>
    <n v="1"/>
    <n v="113.88"/>
    <n v="113.88"/>
  </r>
  <r>
    <x v="4"/>
    <x v="17"/>
    <x v="27"/>
    <x v="10"/>
    <x v="1"/>
    <x v="1"/>
    <x v="2"/>
    <n v="0"/>
    <n v="3"/>
    <n v="157.38999999999999"/>
    <n v="196.05"/>
  </r>
  <r>
    <x v="5"/>
    <x v="44"/>
    <x v="14"/>
    <x v="7"/>
    <x v="1"/>
    <x v="1"/>
    <x v="1"/>
    <n v="42"/>
    <n v="622"/>
    <n v="110620.05"/>
    <n v="110620.05"/>
  </r>
  <r>
    <x v="5"/>
    <x v="32"/>
    <x v="22"/>
    <x v="12"/>
    <x v="1"/>
    <x v="1"/>
    <x v="0"/>
    <n v="2"/>
    <n v="9"/>
    <n v="5905.99"/>
    <n v="10390.75"/>
  </r>
  <r>
    <x v="4"/>
    <x v="45"/>
    <x v="3"/>
    <x v="2"/>
    <x v="1"/>
    <x v="1"/>
    <x v="3"/>
    <n v="0"/>
    <n v="3"/>
    <n v="220.41"/>
    <n v="3839.03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3"/>
    <x v="55"/>
    <x v="13"/>
    <x v="6"/>
    <x v="1"/>
    <x v="1"/>
    <x v="2"/>
    <n v="34"/>
    <n v="235"/>
    <n v="76982.14"/>
    <n v="91578.58"/>
  </r>
  <r>
    <x v="2"/>
    <x v="12"/>
    <x v="25"/>
    <x v="12"/>
    <x v="1"/>
    <x v="1"/>
    <x v="1"/>
    <n v="0"/>
    <n v="1"/>
    <n v="6.45"/>
    <n v="6.45"/>
  </r>
  <r>
    <x v="3"/>
    <x v="5"/>
    <x v="13"/>
    <x v="6"/>
    <x v="1"/>
    <x v="1"/>
    <x v="0"/>
    <n v="0"/>
    <n v="2"/>
    <n v="219.24"/>
    <n v="219.24"/>
  </r>
  <r>
    <x v="1"/>
    <x v="1"/>
    <x v="19"/>
    <x v="1"/>
    <x v="1"/>
    <x v="1"/>
    <x v="1"/>
    <n v="0"/>
    <n v="5"/>
    <n v="790.47"/>
    <n v="790.47"/>
  </r>
  <r>
    <x v="3"/>
    <x v="26"/>
    <x v="7"/>
    <x v="6"/>
    <x v="1"/>
    <x v="1"/>
    <x v="2"/>
    <n v="1"/>
    <n v="41"/>
    <n v="5767.83"/>
    <n v="5767.83"/>
  </r>
  <r>
    <x v="1"/>
    <x v="42"/>
    <x v="2"/>
    <x v="1"/>
    <x v="1"/>
    <x v="1"/>
    <x v="1"/>
    <n v="12"/>
    <n v="20"/>
    <n v="17674.259999999998"/>
    <n v="17674.259999999998"/>
  </r>
  <r>
    <x v="5"/>
    <x v="43"/>
    <x v="19"/>
    <x v="1"/>
    <x v="1"/>
    <x v="1"/>
    <x v="0"/>
    <n v="3"/>
    <n v="760"/>
    <n v="203067.3"/>
    <n v="230394.96"/>
  </r>
  <r>
    <x v="3"/>
    <x v="55"/>
    <x v="26"/>
    <x v="6"/>
    <x v="1"/>
    <x v="1"/>
    <x v="0"/>
    <n v="2"/>
    <n v="38"/>
    <n v="6224.9"/>
    <n v="12247.1"/>
  </r>
  <r>
    <x v="3"/>
    <x v="9"/>
    <x v="1"/>
    <x v="0"/>
    <x v="1"/>
    <x v="1"/>
    <x v="3"/>
    <n v="0"/>
    <n v="15"/>
    <n v="1604.75"/>
    <n v="4177.54"/>
  </r>
  <r>
    <x v="5"/>
    <x v="13"/>
    <x v="20"/>
    <x v="9"/>
    <x v="1"/>
    <x v="1"/>
    <x v="3"/>
    <n v="0"/>
    <n v="4"/>
    <n v="2738.78"/>
    <n v="2860.5"/>
  </r>
  <r>
    <x v="5"/>
    <x v="49"/>
    <x v="18"/>
    <x v="11"/>
    <x v="1"/>
    <x v="1"/>
    <x v="3"/>
    <n v="0"/>
    <n v="7"/>
    <n v="1720.03"/>
    <n v="8531.49"/>
  </r>
  <r>
    <x v="4"/>
    <x v="17"/>
    <x v="13"/>
    <x v="6"/>
    <x v="1"/>
    <x v="1"/>
    <x v="3"/>
    <n v="0"/>
    <n v="2"/>
    <n v="114.96"/>
    <n v="114.97"/>
  </r>
  <r>
    <x v="4"/>
    <x v="33"/>
    <x v="0"/>
    <x v="0"/>
    <x v="1"/>
    <x v="1"/>
    <x v="2"/>
    <n v="0"/>
    <n v="1"/>
    <n v="654.65"/>
    <n v="654.65"/>
  </r>
  <r>
    <x v="3"/>
    <x v="5"/>
    <x v="21"/>
    <x v="4"/>
    <x v="1"/>
    <x v="1"/>
    <x v="0"/>
    <n v="3"/>
    <n v="236"/>
    <n v="77904.67"/>
    <n v="161550.79"/>
  </r>
  <r>
    <x v="1"/>
    <x v="29"/>
    <x v="5"/>
    <x v="4"/>
    <x v="1"/>
    <x v="1"/>
    <x v="2"/>
    <n v="0"/>
    <n v="5"/>
    <n v="2983.43"/>
    <n v="2983.43"/>
  </r>
  <r>
    <x v="4"/>
    <x v="45"/>
    <x v="5"/>
    <x v="4"/>
    <x v="1"/>
    <x v="1"/>
    <x v="1"/>
    <n v="6"/>
    <n v="11"/>
    <n v="3574.56"/>
    <n v="6982.42"/>
  </r>
  <r>
    <x v="1"/>
    <x v="42"/>
    <x v="12"/>
    <x v="9"/>
    <x v="1"/>
    <x v="1"/>
    <x v="3"/>
    <n v="0"/>
    <n v="6"/>
    <n v="1319.21"/>
    <n v="6521.97"/>
  </r>
  <r>
    <x v="5"/>
    <x v="14"/>
    <x v="25"/>
    <x v="12"/>
    <x v="1"/>
    <x v="1"/>
    <x v="2"/>
    <n v="41"/>
    <n v="105"/>
    <n v="26116.79"/>
    <n v="36387.39"/>
  </r>
  <r>
    <x v="4"/>
    <x v="39"/>
    <x v="27"/>
    <x v="10"/>
    <x v="1"/>
    <x v="1"/>
    <x v="2"/>
    <n v="0"/>
    <n v="14"/>
    <n v="147.1"/>
    <n v="259.76"/>
  </r>
  <r>
    <x v="4"/>
    <x v="11"/>
    <x v="23"/>
    <x v="5"/>
    <x v="1"/>
    <x v="1"/>
    <x v="1"/>
    <n v="0"/>
    <n v="3"/>
    <n v="479.02"/>
    <n v="479.02"/>
  </r>
  <r>
    <x v="4"/>
    <x v="47"/>
    <x v="6"/>
    <x v="5"/>
    <x v="1"/>
    <x v="1"/>
    <x v="2"/>
    <n v="0"/>
    <n v="7"/>
    <n v="637.86"/>
    <n v="895"/>
  </r>
  <r>
    <x v="5"/>
    <x v="14"/>
    <x v="31"/>
    <x v="7"/>
    <x v="1"/>
    <x v="1"/>
    <x v="1"/>
    <n v="0"/>
    <n v="15"/>
    <n v="3317.98"/>
    <n v="3317.98"/>
  </r>
  <r>
    <x v="1"/>
    <x v="42"/>
    <x v="12"/>
    <x v="9"/>
    <x v="1"/>
    <x v="1"/>
    <x v="2"/>
    <n v="0"/>
    <n v="6"/>
    <n v="884.62"/>
    <n v="1436.97"/>
  </r>
  <r>
    <x v="3"/>
    <x v="40"/>
    <x v="13"/>
    <x v="6"/>
    <x v="1"/>
    <x v="1"/>
    <x v="1"/>
    <n v="22"/>
    <n v="2612"/>
    <n v="449938.72"/>
    <n v="463105.56"/>
  </r>
  <r>
    <x v="3"/>
    <x v="7"/>
    <x v="30"/>
    <x v="10"/>
    <x v="1"/>
    <x v="1"/>
    <x v="0"/>
    <n v="4"/>
    <n v="283"/>
    <n v="58077.51"/>
    <n v="58077.51"/>
  </r>
  <r>
    <x v="4"/>
    <x v="4"/>
    <x v="29"/>
    <x v="11"/>
    <x v="1"/>
    <x v="1"/>
    <x v="1"/>
    <n v="79"/>
    <n v="3994"/>
    <n v="888297.63"/>
    <n v="888297.63"/>
  </r>
  <r>
    <x v="3"/>
    <x v="50"/>
    <x v="3"/>
    <x v="2"/>
    <x v="1"/>
    <x v="1"/>
    <x v="3"/>
    <n v="1"/>
    <n v="95"/>
    <n v="13428.04"/>
    <n v="82549.06"/>
  </r>
  <r>
    <x v="4"/>
    <x v="17"/>
    <x v="5"/>
    <x v="4"/>
    <x v="1"/>
    <x v="1"/>
    <x v="2"/>
    <n v="0"/>
    <n v="12"/>
    <n v="9594.18"/>
    <n v="13627.7"/>
  </r>
  <r>
    <x v="1"/>
    <x v="1"/>
    <x v="38"/>
    <x v="9"/>
    <x v="1"/>
    <x v="1"/>
    <x v="1"/>
    <n v="4"/>
    <n v="7"/>
    <n v="8060.45"/>
    <n v="8060.45"/>
  </r>
  <r>
    <x v="4"/>
    <x v="34"/>
    <x v="8"/>
    <x v="5"/>
    <x v="1"/>
    <x v="1"/>
    <x v="2"/>
    <n v="0"/>
    <n v="6"/>
    <n v="0"/>
    <n v="3659.64"/>
  </r>
  <r>
    <x v="1"/>
    <x v="31"/>
    <x v="28"/>
    <x v="3"/>
    <x v="1"/>
    <x v="1"/>
    <x v="1"/>
    <n v="0"/>
    <n v="2"/>
    <n v="224.16"/>
    <n v="224.16"/>
  </r>
  <r>
    <x v="5"/>
    <x v="13"/>
    <x v="14"/>
    <x v="7"/>
    <x v="1"/>
    <x v="1"/>
    <x v="1"/>
    <n v="0"/>
    <n v="9"/>
    <n v="1881.54"/>
    <n v="1881.54"/>
  </r>
  <r>
    <x v="1"/>
    <x v="31"/>
    <x v="11"/>
    <x v="2"/>
    <x v="1"/>
    <x v="1"/>
    <x v="1"/>
    <n v="0"/>
    <n v="1"/>
    <n v="113.72"/>
    <n v="113.72"/>
  </r>
  <r>
    <x v="4"/>
    <x v="4"/>
    <x v="30"/>
    <x v="10"/>
    <x v="1"/>
    <x v="1"/>
    <x v="3"/>
    <n v="0"/>
    <n v="1"/>
    <n v="21.37"/>
    <n v="44.17"/>
  </r>
  <r>
    <x v="5"/>
    <x v="36"/>
    <x v="35"/>
    <x v="3"/>
    <x v="1"/>
    <x v="1"/>
    <x v="1"/>
    <n v="0"/>
    <n v="2"/>
    <n v="11.76"/>
    <n v="11.76"/>
  </r>
  <r>
    <x v="5"/>
    <x v="32"/>
    <x v="26"/>
    <x v="6"/>
    <x v="1"/>
    <x v="1"/>
    <x v="1"/>
    <n v="0"/>
    <n v="1"/>
    <n v="0.21"/>
    <n v="133.9"/>
  </r>
  <r>
    <x v="1"/>
    <x v="1"/>
    <x v="28"/>
    <x v="3"/>
    <x v="1"/>
    <x v="1"/>
    <x v="3"/>
    <n v="0"/>
    <n v="1"/>
    <n v="290.54000000000002"/>
    <n v="1445.12"/>
  </r>
  <r>
    <x v="1"/>
    <x v="27"/>
    <x v="12"/>
    <x v="9"/>
    <x v="1"/>
    <x v="1"/>
    <x v="1"/>
    <n v="45"/>
    <n v="237"/>
    <n v="88700.66"/>
    <n v="88700.66"/>
  </r>
  <r>
    <x v="1"/>
    <x v="51"/>
    <x v="37"/>
    <x v="12"/>
    <x v="1"/>
    <x v="1"/>
    <x v="1"/>
    <n v="0"/>
    <n v="2"/>
    <n v="156.88"/>
    <n v="156.88"/>
  </r>
  <r>
    <x v="3"/>
    <x v="7"/>
    <x v="1"/>
    <x v="0"/>
    <x v="1"/>
    <x v="1"/>
    <x v="1"/>
    <n v="0"/>
    <n v="10"/>
    <n v="558.82000000000005"/>
    <n v="1558.19"/>
  </r>
  <r>
    <x v="3"/>
    <x v="26"/>
    <x v="34"/>
    <x v="0"/>
    <x v="1"/>
    <x v="1"/>
    <x v="1"/>
    <n v="1"/>
    <n v="14"/>
    <n v="18945.12"/>
    <n v="34367.760000000002"/>
  </r>
  <r>
    <x v="3"/>
    <x v="16"/>
    <x v="0"/>
    <x v="0"/>
    <x v="1"/>
    <x v="1"/>
    <x v="0"/>
    <n v="0"/>
    <n v="6"/>
    <n v="149.56"/>
    <n v="2519.2600000000002"/>
  </r>
  <r>
    <x v="5"/>
    <x v="6"/>
    <x v="21"/>
    <x v="4"/>
    <x v="1"/>
    <x v="1"/>
    <x v="1"/>
    <n v="0"/>
    <n v="1"/>
    <n v="8.01"/>
    <n v="8.01"/>
  </r>
  <r>
    <x v="3"/>
    <x v="7"/>
    <x v="15"/>
    <x v="4"/>
    <x v="1"/>
    <x v="1"/>
    <x v="1"/>
    <n v="63"/>
    <n v="797"/>
    <n v="196831.53"/>
    <n v="611979.55000000005"/>
  </r>
  <r>
    <x v="4"/>
    <x v="25"/>
    <x v="4"/>
    <x v="3"/>
    <x v="1"/>
    <x v="1"/>
    <x v="2"/>
    <n v="4"/>
    <n v="62"/>
    <n v="16690.66"/>
    <n v="40065.71"/>
  </r>
  <r>
    <x v="3"/>
    <x v="16"/>
    <x v="34"/>
    <x v="0"/>
    <x v="1"/>
    <x v="1"/>
    <x v="1"/>
    <n v="0"/>
    <n v="3"/>
    <n v="799.54"/>
    <n v="878.88"/>
  </r>
  <r>
    <x v="4"/>
    <x v="28"/>
    <x v="16"/>
    <x v="10"/>
    <x v="1"/>
    <x v="1"/>
    <x v="2"/>
    <n v="0"/>
    <n v="3"/>
    <n v="505.03"/>
    <n v="640.30999999999995"/>
  </r>
  <r>
    <x v="1"/>
    <x v="54"/>
    <x v="17"/>
    <x v="1"/>
    <x v="1"/>
    <x v="1"/>
    <x v="0"/>
    <n v="0"/>
    <n v="2"/>
    <n v="2816.87"/>
    <n v="2816.87"/>
  </r>
  <r>
    <x v="1"/>
    <x v="24"/>
    <x v="20"/>
    <x v="9"/>
    <x v="1"/>
    <x v="1"/>
    <x v="2"/>
    <n v="0"/>
    <n v="2"/>
    <n v="2683.78"/>
    <n v="2683.78"/>
  </r>
  <r>
    <x v="1"/>
    <x v="1"/>
    <x v="38"/>
    <x v="9"/>
    <x v="1"/>
    <x v="1"/>
    <x v="0"/>
    <n v="0"/>
    <n v="1"/>
    <n v="22.74"/>
    <n v="111.9"/>
  </r>
  <r>
    <x v="4"/>
    <x v="37"/>
    <x v="21"/>
    <x v="4"/>
    <x v="1"/>
    <x v="1"/>
    <x v="0"/>
    <n v="0"/>
    <n v="1"/>
    <n v="105.5"/>
    <n v="105.5"/>
  </r>
  <r>
    <x v="3"/>
    <x v="9"/>
    <x v="15"/>
    <x v="4"/>
    <x v="1"/>
    <x v="1"/>
    <x v="1"/>
    <n v="71"/>
    <n v="5391"/>
    <n v="1409898.19"/>
    <n v="1786538.55"/>
  </r>
  <r>
    <x v="5"/>
    <x v="43"/>
    <x v="11"/>
    <x v="2"/>
    <x v="1"/>
    <x v="1"/>
    <x v="1"/>
    <n v="0"/>
    <n v="4"/>
    <n v="492.06"/>
    <n v="492.06"/>
  </r>
  <r>
    <x v="1"/>
    <x v="27"/>
    <x v="2"/>
    <x v="1"/>
    <x v="1"/>
    <x v="1"/>
    <x v="2"/>
    <n v="2"/>
    <n v="8"/>
    <n v="8132.85"/>
    <n v="8429.27"/>
  </r>
  <r>
    <x v="3"/>
    <x v="7"/>
    <x v="26"/>
    <x v="6"/>
    <x v="1"/>
    <x v="1"/>
    <x v="0"/>
    <n v="0"/>
    <n v="5"/>
    <n v="319.88"/>
    <n v="1154.17"/>
  </r>
  <r>
    <x v="5"/>
    <x v="30"/>
    <x v="33"/>
    <x v="11"/>
    <x v="1"/>
    <x v="1"/>
    <x v="1"/>
    <n v="0"/>
    <n v="7"/>
    <n v="1413.05"/>
    <n v="1413.05"/>
  </r>
  <r>
    <x v="3"/>
    <x v="16"/>
    <x v="34"/>
    <x v="0"/>
    <x v="1"/>
    <x v="1"/>
    <x v="0"/>
    <n v="1"/>
    <n v="1"/>
    <n v="2190.23"/>
    <n v="2190.23"/>
  </r>
  <r>
    <x v="3"/>
    <x v="8"/>
    <x v="26"/>
    <x v="6"/>
    <x v="1"/>
    <x v="1"/>
    <x v="3"/>
    <n v="0"/>
    <n v="1"/>
    <n v="9.66"/>
    <n v="48.32"/>
  </r>
  <r>
    <x v="5"/>
    <x v="43"/>
    <x v="10"/>
    <x v="8"/>
    <x v="1"/>
    <x v="1"/>
    <x v="2"/>
    <n v="0"/>
    <n v="2"/>
    <n v="149.6"/>
    <n v="422.41"/>
  </r>
  <r>
    <x v="4"/>
    <x v="34"/>
    <x v="36"/>
    <x v="8"/>
    <x v="1"/>
    <x v="1"/>
    <x v="1"/>
    <n v="56"/>
    <n v="3987"/>
    <n v="979127.83"/>
    <n v="979127.83"/>
  </r>
  <r>
    <x v="3"/>
    <x v="8"/>
    <x v="11"/>
    <x v="2"/>
    <x v="1"/>
    <x v="1"/>
    <x v="2"/>
    <n v="5"/>
    <n v="434"/>
    <n v="54020.71"/>
    <n v="59294.15"/>
  </r>
  <r>
    <x v="5"/>
    <x v="23"/>
    <x v="19"/>
    <x v="1"/>
    <x v="1"/>
    <x v="1"/>
    <x v="1"/>
    <n v="28"/>
    <n v="73"/>
    <n v="64052.45"/>
    <n v="64052.45"/>
  </r>
  <r>
    <x v="5"/>
    <x v="6"/>
    <x v="36"/>
    <x v="8"/>
    <x v="1"/>
    <x v="1"/>
    <x v="3"/>
    <n v="0"/>
    <n v="63"/>
    <n v="10362.049999999999"/>
    <n v="39676.910000000003"/>
  </r>
  <r>
    <x v="1"/>
    <x v="24"/>
    <x v="5"/>
    <x v="4"/>
    <x v="1"/>
    <x v="1"/>
    <x v="2"/>
    <n v="3"/>
    <n v="8"/>
    <n v="5011.2700000000004"/>
    <n v="5011.2700000000004"/>
  </r>
  <r>
    <x v="3"/>
    <x v="50"/>
    <x v="13"/>
    <x v="6"/>
    <x v="1"/>
    <x v="1"/>
    <x v="2"/>
    <n v="0"/>
    <n v="2"/>
    <n v="1394.73"/>
    <n v="1394.73"/>
  </r>
  <r>
    <x v="3"/>
    <x v="8"/>
    <x v="34"/>
    <x v="0"/>
    <x v="1"/>
    <x v="1"/>
    <x v="3"/>
    <n v="0"/>
    <n v="13"/>
    <n v="2010.19"/>
    <n v="2010.19"/>
  </r>
  <r>
    <x v="4"/>
    <x v="4"/>
    <x v="23"/>
    <x v="5"/>
    <x v="1"/>
    <x v="1"/>
    <x v="0"/>
    <n v="0"/>
    <n v="3"/>
    <n v="354.4"/>
    <n v="442.74"/>
  </r>
  <r>
    <x v="3"/>
    <x v="15"/>
    <x v="7"/>
    <x v="6"/>
    <x v="1"/>
    <x v="1"/>
    <x v="0"/>
    <n v="0"/>
    <n v="1"/>
    <n v="3.95"/>
    <n v="100.57"/>
  </r>
  <r>
    <x v="4"/>
    <x v="39"/>
    <x v="35"/>
    <x v="3"/>
    <x v="1"/>
    <x v="1"/>
    <x v="1"/>
    <n v="72"/>
    <n v="718"/>
    <n v="82130.81"/>
    <n v="82130.81"/>
  </r>
  <r>
    <x v="3"/>
    <x v="50"/>
    <x v="7"/>
    <x v="6"/>
    <x v="1"/>
    <x v="1"/>
    <x v="2"/>
    <n v="20"/>
    <n v="6"/>
    <n v="816.3"/>
    <n v="11897.05"/>
  </r>
  <r>
    <x v="5"/>
    <x v="6"/>
    <x v="28"/>
    <x v="3"/>
    <x v="1"/>
    <x v="1"/>
    <x v="3"/>
    <n v="0"/>
    <n v="83"/>
    <n v="8252.74"/>
    <n v="17978.88"/>
  </r>
  <r>
    <x v="3"/>
    <x v="8"/>
    <x v="5"/>
    <x v="4"/>
    <x v="1"/>
    <x v="1"/>
    <x v="2"/>
    <n v="1"/>
    <n v="22"/>
    <n v="1204.9100000000001"/>
    <n v="4363.74"/>
  </r>
  <r>
    <x v="4"/>
    <x v="4"/>
    <x v="23"/>
    <x v="5"/>
    <x v="1"/>
    <x v="1"/>
    <x v="3"/>
    <n v="0"/>
    <n v="28"/>
    <n v="2996.83"/>
    <n v="3041"/>
  </r>
  <r>
    <x v="4"/>
    <x v="34"/>
    <x v="23"/>
    <x v="5"/>
    <x v="1"/>
    <x v="1"/>
    <x v="1"/>
    <n v="0"/>
    <n v="4"/>
    <n v="11606.22"/>
    <n v="11606.22"/>
  </r>
  <r>
    <x v="5"/>
    <x v="13"/>
    <x v="14"/>
    <x v="7"/>
    <x v="1"/>
    <x v="1"/>
    <x v="3"/>
    <n v="0"/>
    <n v="1"/>
    <n v="0"/>
    <n v="89.16"/>
  </r>
  <r>
    <x v="1"/>
    <x v="35"/>
    <x v="38"/>
    <x v="9"/>
    <x v="1"/>
    <x v="1"/>
    <x v="3"/>
    <n v="0"/>
    <n v="1"/>
    <n v="42.3"/>
    <n v="208.22"/>
  </r>
  <r>
    <x v="4"/>
    <x v="17"/>
    <x v="6"/>
    <x v="5"/>
    <x v="1"/>
    <x v="1"/>
    <x v="2"/>
    <n v="109"/>
    <n v="1493"/>
    <n v="294283.09000000003"/>
    <n v="343776.61"/>
  </r>
  <r>
    <x v="4"/>
    <x v="4"/>
    <x v="32"/>
    <x v="8"/>
    <x v="1"/>
    <x v="1"/>
    <x v="2"/>
    <n v="0"/>
    <n v="207"/>
    <n v="24334.35"/>
    <n v="24366.799999999999"/>
  </r>
  <r>
    <x v="5"/>
    <x v="13"/>
    <x v="5"/>
    <x v="4"/>
    <x v="1"/>
    <x v="1"/>
    <x v="2"/>
    <n v="0"/>
    <n v="2"/>
    <n v="1975.25"/>
    <n v="1975.25"/>
  </r>
  <r>
    <x v="1"/>
    <x v="27"/>
    <x v="34"/>
    <x v="0"/>
    <x v="1"/>
    <x v="1"/>
    <x v="2"/>
    <n v="0"/>
    <n v="31"/>
    <n v="673.3"/>
    <n v="2460.73"/>
  </r>
  <r>
    <x v="3"/>
    <x v="50"/>
    <x v="21"/>
    <x v="4"/>
    <x v="1"/>
    <x v="1"/>
    <x v="2"/>
    <n v="0"/>
    <n v="1"/>
    <n v="0"/>
    <n v="96.62"/>
  </r>
  <r>
    <x v="4"/>
    <x v="11"/>
    <x v="27"/>
    <x v="10"/>
    <x v="1"/>
    <x v="1"/>
    <x v="0"/>
    <n v="0"/>
    <n v="1"/>
    <n v="110.42"/>
    <n v="110.42"/>
  </r>
  <r>
    <x v="1"/>
    <x v="27"/>
    <x v="25"/>
    <x v="12"/>
    <x v="1"/>
    <x v="1"/>
    <x v="3"/>
    <n v="0"/>
    <n v="1"/>
    <n v="1152.5999999999999"/>
    <n v="1152.5999999999999"/>
  </r>
  <r>
    <x v="3"/>
    <x v="15"/>
    <x v="16"/>
    <x v="10"/>
    <x v="1"/>
    <x v="1"/>
    <x v="3"/>
    <n v="0"/>
    <n v="112"/>
    <n v="9631.11"/>
    <n v="21446.58"/>
  </r>
  <r>
    <x v="3"/>
    <x v="55"/>
    <x v="26"/>
    <x v="6"/>
    <x v="1"/>
    <x v="1"/>
    <x v="2"/>
    <n v="58"/>
    <n v="75"/>
    <n v="20822.8"/>
    <n v="53651.81"/>
  </r>
  <r>
    <x v="5"/>
    <x v="6"/>
    <x v="31"/>
    <x v="7"/>
    <x v="1"/>
    <x v="1"/>
    <x v="0"/>
    <n v="0"/>
    <n v="86"/>
    <n v="23015.45"/>
    <n v="23015.45"/>
  </r>
  <r>
    <x v="2"/>
    <x v="19"/>
    <x v="36"/>
    <x v="8"/>
    <x v="1"/>
    <x v="1"/>
    <x v="1"/>
    <n v="0"/>
    <n v="2"/>
    <n v="223.24"/>
    <n v="223.24"/>
  </r>
  <r>
    <x v="5"/>
    <x v="13"/>
    <x v="2"/>
    <x v="1"/>
    <x v="1"/>
    <x v="1"/>
    <x v="2"/>
    <n v="0"/>
    <n v="8"/>
    <n v="624.04"/>
    <n v="1777.68"/>
  </r>
  <r>
    <x v="1"/>
    <x v="51"/>
    <x v="5"/>
    <x v="4"/>
    <x v="1"/>
    <x v="1"/>
    <x v="2"/>
    <n v="3"/>
    <n v="6"/>
    <n v="2783.81"/>
    <n v="2783.81"/>
  </r>
  <r>
    <x v="1"/>
    <x v="42"/>
    <x v="38"/>
    <x v="9"/>
    <x v="1"/>
    <x v="1"/>
    <x v="3"/>
    <n v="0"/>
    <n v="2"/>
    <n v="111.87"/>
    <n v="397.58"/>
  </r>
  <r>
    <x v="5"/>
    <x v="14"/>
    <x v="22"/>
    <x v="12"/>
    <x v="1"/>
    <x v="1"/>
    <x v="1"/>
    <n v="61"/>
    <n v="5203"/>
    <n v="993073.04"/>
    <n v="993073.04"/>
  </r>
  <r>
    <x v="5"/>
    <x v="30"/>
    <x v="10"/>
    <x v="8"/>
    <x v="1"/>
    <x v="1"/>
    <x v="1"/>
    <n v="29"/>
    <n v="592"/>
    <n v="90988.25"/>
    <n v="90988.25"/>
  </r>
  <r>
    <x v="5"/>
    <x v="13"/>
    <x v="4"/>
    <x v="3"/>
    <x v="1"/>
    <x v="1"/>
    <x v="1"/>
    <n v="0"/>
    <n v="2"/>
    <n v="120.99"/>
    <n v="120.99"/>
  </r>
  <r>
    <x v="4"/>
    <x v="45"/>
    <x v="4"/>
    <x v="3"/>
    <x v="1"/>
    <x v="1"/>
    <x v="3"/>
    <n v="0"/>
    <n v="40"/>
    <n v="4751.55"/>
    <n v="4997.55"/>
  </r>
  <r>
    <x v="4"/>
    <x v="34"/>
    <x v="8"/>
    <x v="5"/>
    <x v="1"/>
    <x v="1"/>
    <x v="0"/>
    <n v="0"/>
    <n v="2"/>
    <n v="375.29"/>
    <n v="1990.53"/>
  </r>
  <r>
    <x v="1"/>
    <x v="42"/>
    <x v="14"/>
    <x v="7"/>
    <x v="1"/>
    <x v="1"/>
    <x v="1"/>
    <n v="0"/>
    <n v="1"/>
    <n v="113.72"/>
    <n v="113.72"/>
  </r>
  <r>
    <x v="3"/>
    <x v="9"/>
    <x v="13"/>
    <x v="6"/>
    <x v="1"/>
    <x v="1"/>
    <x v="2"/>
    <n v="2"/>
    <n v="10"/>
    <n v="10890.91"/>
    <n v="11196.87"/>
  </r>
  <r>
    <x v="4"/>
    <x v="41"/>
    <x v="6"/>
    <x v="5"/>
    <x v="1"/>
    <x v="1"/>
    <x v="2"/>
    <n v="9"/>
    <n v="533"/>
    <n v="74908.66"/>
    <n v="79387.98"/>
  </r>
  <r>
    <x v="4"/>
    <x v="47"/>
    <x v="27"/>
    <x v="10"/>
    <x v="1"/>
    <x v="1"/>
    <x v="2"/>
    <n v="0"/>
    <n v="16"/>
    <n v="207.81"/>
    <n v="471.79"/>
  </r>
  <r>
    <x v="3"/>
    <x v="15"/>
    <x v="7"/>
    <x v="6"/>
    <x v="1"/>
    <x v="1"/>
    <x v="3"/>
    <n v="0"/>
    <n v="4"/>
    <n v="280.99"/>
    <n v="2575.8200000000002"/>
  </r>
  <r>
    <x v="1"/>
    <x v="1"/>
    <x v="2"/>
    <x v="1"/>
    <x v="1"/>
    <x v="1"/>
    <x v="2"/>
    <n v="1"/>
    <n v="3"/>
    <n v="128.16999999999999"/>
    <n v="14277.11"/>
  </r>
  <r>
    <x v="5"/>
    <x v="14"/>
    <x v="18"/>
    <x v="11"/>
    <x v="1"/>
    <x v="1"/>
    <x v="3"/>
    <n v="0"/>
    <n v="1"/>
    <n v="0"/>
    <n v="603.04"/>
  </r>
  <r>
    <x v="3"/>
    <x v="9"/>
    <x v="15"/>
    <x v="4"/>
    <x v="1"/>
    <x v="1"/>
    <x v="0"/>
    <n v="8"/>
    <n v="916"/>
    <n v="233160.86"/>
    <n v="267753.52"/>
  </r>
  <r>
    <x v="1"/>
    <x v="42"/>
    <x v="34"/>
    <x v="0"/>
    <x v="1"/>
    <x v="1"/>
    <x v="2"/>
    <n v="0"/>
    <n v="15"/>
    <n v="311.06"/>
    <n v="1416.5"/>
  </r>
  <r>
    <x v="4"/>
    <x v="39"/>
    <x v="30"/>
    <x v="10"/>
    <x v="1"/>
    <x v="1"/>
    <x v="0"/>
    <n v="0"/>
    <n v="2"/>
    <n v="1614.37"/>
    <n v="4029.84"/>
  </r>
  <r>
    <x v="3"/>
    <x v="3"/>
    <x v="26"/>
    <x v="6"/>
    <x v="1"/>
    <x v="1"/>
    <x v="2"/>
    <n v="0"/>
    <n v="3"/>
    <n v="211"/>
    <n v="367.1"/>
  </r>
  <r>
    <x v="4"/>
    <x v="28"/>
    <x v="13"/>
    <x v="6"/>
    <x v="1"/>
    <x v="1"/>
    <x v="2"/>
    <n v="0"/>
    <n v="1"/>
    <n v="252.85"/>
    <n v="252.85"/>
  </r>
  <r>
    <x v="4"/>
    <x v="34"/>
    <x v="24"/>
    <x v="2"/>
    <x v="1"/>
    <x v="1"/>
    <x v="1"/>
    <n v="0"/>
    <n v="1"/>
    <n v="2.21"/>
    <n v="2.21"/>
  </r>
  <r>
    <x v="4"/>
    <x v="47"/>
    <x v="6"/>
    <x v="5"/>
    <x v="1"/>
    <x v="1"/>
    <x v="3"/>
    <n v="0"/>
    <n v="12"/>
    <n v="1787.04"/>
    <n v="1787.04"/>
  </r>
  <r>
    <x v="4"/>
    <x v="25"/>
    <x v="35"/>
    <x v="3"/>
    <x v="1"/>
    <x v="1"/>
    <x v="2"/>
    <n v="20"/>
    <n v="588"/>
    <n v="150033.79999999999"/>
    <n v="178191.93"/>
  </r>
  <r>
    <x v="3"/>
    <x v="3"/>
    <x v="27"/>
    <x v="10"/>
    <x v="1"/>
    <x v="1"/>
    <x v="3"/>
    <n v="0"/>
    <n v="147"/>
    <n v="15940.21"/>
    <n v="38938.9"/>
  </r>
  <r>
    <x v="3"/>
    <x v="16"/>
    <x v="26"/>
    <x v="6"/>
    <x v="1"/>
    <x v="1"/>
    <x v="2"/>
    <n v="1"/>
    <n v="18"/>
    <n v="2122.17"/>
    <n v="4572.28"/>
  </r>
  <r>
    <x v="1"/>
    <x v="24"/>
    <x v="9"/>
    <x v="7"/>
    <x v="1"/>
    <x v="1"/>
    <x v="2"/>
    <n v="0"/>
    <n v="2"/>
    <n v="520.76"/>
    <n v="1915.72"/>
  </r>
  <r>
    <x v="4"/>
    <x v="45"/>
    <x v="3"/>
    <x v="2"/>
    <x v="1"/>
    <x v="1"/>
    <x v="2"/>
    <n v="11"/>
    <n v="27"/>
    <n v="4009.45"/>
    <n v="18106.59"/>
  </r>
  <r>
    <x v="4"/>
    <x v="34"/>
    <x v="28"/>
    <x v="3"/>
    <x v="1"/>
    <x v="1"/>
    <x v="1"/>
    <n v="0"/>
    <n v="9"/>
    <n v="3736.64"/>
    <n v="3736.64"/>
  </r>
  <r>
    <x v="2"/>
    <x v="12"/>
    <x v="18"/>
    <x v="11"/>
    <x v="1"/>
    <x v="1"/>
    <x v="1"/>
    <n v="0"/>
    <n v="1"/>
    <n v="22.55"/>
    <n v="22.55"/>
  </r>
  <r>
    <x v="3"/>
    <x v="15"/>
    <x v="30"/>
    <x v="10"/>
    <x v="1"/>
    <x v="1"/>
    <x v="2"/>
    <n v="223"/>
    <n v="215"/>
    <n v="51707.24"/>
    <n v="106602.89"/>
  </r>
  <r>
    <x v="3"/>
    <x v="15"/>
    <x v="30"/>
    <x v="10"/>
    <x v="1"/>
    <x v="1"/>
    <x v="0"/>
    <n v="15"/>
    <n v="1491"/>
    <n v="360436.86"/>
    <n v="556140.27"/>
  </r>
  <r>
    <x v="3"/>
    <x v="7"/>
    <x v="5"/>
    <x v="4"/>
    <x v="1"/>
    <x v="1"/>
    <x v="1"/>
    <n v="9"/>
    <n v="235"/>
    <n v="24765.83"/>
    <n v="128845.91"/>
  </r>
  <r>
    <x v="4"/>
    <x v="45"/>
    <x v="34"/>
    <x v="0"/>
    <x v="1"/>
    <x v="1"/>
    <x v="3"/>
    <n v="0"/>
    <n v="200"/>
    <n v="27749.55"/>
    <n v="31459.69"/>
  </r>
  <r>
    <x v="5"/>
    <x v="49"/>
    <x v="8"/>
    <x v="5"/>
    <x v="1"/>
    <x v="1"/>
    <x v="1"/>
    <n v="0"/>
    <n v="3"/>
    <n v="63.96"/>
    <n v="63.96"/>
  </r>
  <r>
    <x v="4"/>
    <x v="11"/>
    <x v="5"/>
    <x v="4"/>
    <x v="1"/>
    <x v="1"/>
    <x v="2"/>
    <n v="0"/>
    <n v="4"/>
    <n v="5442.73"/>
    <n v="5442.73"/>
  </r>
  <r>
    <x v="5"/>
    <x v="6"/>
    <x v="8"/>
    <x v="5"/>
    <x v="1"/>
    <x v="1"/>
    <x v="1"/>
    <n v="0"/>
    <n v="6"/>
    <n v="582.03"/>
    <n v="582.03"/>
  </r>
  <r>
    <x v="3"/>
    <x v="8"/>
    <x v="13"/>
    <x v="6"/>
    <x v="1"/>
    <x v="1"/>
    <x v="3"/>
    <n v="0"/>
    <n v="4"/>
    <n v="104.93"/>
    <n v="240.22"/>
  </r>
  <r>
    <x v="3"/>
    <x v="50"/>
    <x v="26"/>
    <x v="6"/>
    <x v="1"/>
    <x v="1"/>
    <x v="3"/>
    <n v="0"/>
    <n v="1"/>
    <n v="9.66"/>
    <n v="48.32"/>
  </r>
  <r>
    <x v="1"/>
    <x v="24"/>
    <x v="25"/>
    <x v="12"/>
    <x v="1"/>
    <x v="1"/>
    <x v="1"/>
    <n v="0"/>
    <n v="1"/>
    <n v="320.29000000000002"/>
    <n v="320.29000000000002"/>
  </r>
  <r>
    <x v="4"/>
    <x v="41"/>
    <x v="3"/>
    <x v="2"/>
    <x v="1"/>
    <x v="1"/>
    <x v="1"/>
    <n v="5"/>
    <n v="38"/>
    <n v="5883.89"/>
    <n v="5883.89"/>
  </r>
  <r>
    <x v="5"/>
    <x v="49"/>
    <x v="29"/>
    <x v="11"/>
    <x v="1"/>
    <x v="1"/>
    <x v="1"/>
    <n v="0"/>
    <n v="7"/>
    <n v="254.32"/>
    <n v="254.32"/>
  </r>
  <r>
    <x v="1"/>
    <x v="27"/>
    <x v="35"/>
    <x v="3"/>
    <x v="1"/>
    <x v="1"/>
    <x v="3"/>
    <n v="0"/>
    <n v="5"/>
    <n v="1519.35"/>
    <n v="1858.11"/>
  </r>
  <r>
    <x v="5"/>
    <x v="6"/>
    <x v="28"/>
    <x v="3"/>
    <x v="1"/>
    <x v="1"/>
    <x v="1"/>
    <n v="6"/>
    <n v="8"/>
    <n v="691.68"/>
    <n v="691.68"/>
  </r>
  <r>
    <x v="4"/>
    <x v="28"/>
    <x v="30"/>
    <x v="10"/>
    <x v="1"/>
    <x v="1"/>
    <x v="1"/>
    <n v="5"/>
    <n v="6"/>
    <n v="954.78"/>
    <n v="25671.05"/>
  </r>
  <r>
    <x v="5"/>
    <x v="49"/>
    <x v="10"/>
    <x v="8"/>
    <x v="1"/>
    <x v="1"/>
    <x v="3"/>
    <n v="0"/>
    <n v="47"/>
    <n v="3252.21"/>
    <n v="13456.21"/>
  </r>
  <r>
    <x v="4"/>
    <x v="11"/>
    <x v="35"/>
    <x v="3"/>
    <x v="1"/>
    <x v="1"/>
    <x v="2"/>
    <n v="0"/>
    <n v="6"/>
    <n v="1696.27"/>
    <n v="3618.6"/>
  </r>
  <r>
    <x v="1"/>
    <x v="31"/>
    <x v="38"/>
    <x v="9"/>
    <x v="1"/>
    <x v="1"/>
    <x v="3"/>
    <n v="0"/>
    <n v="3"/>
    <n v="129.59"/>
    <n v="2053.34"/>
  </r>
  <r>
    <x v="4"/>
    <x v="11"/>
    <x v="6"/>
    <x v="5"/>
    <x v="1"/>
    <x v="1"/>
    <x v="3"/>
    <n v="0"/>
    <n v="2"/>
    <n v="115.9"/>
    <n v="228.1"/>
  </r>
  <r>
    <x v="5"/>
    <x v="44"/>
    <x v="25"/>
    <x v="12"/>
    <x v="1"/>
    <x v="1"/>
    <x v="1"/>
    <n v="47"/>
    <n v="4810"/>
    <n v="912557.49"/>
    <n v="912557.49"/>
  </r>
  <r>
    <x v="4"/>
    <x v="17"/>
    <x v="5"/>
    <x v="4"/>
    <x v="1"/>
    <x v="1"/>
    <x v="1"/>
    <n v="1"/>
    <n v="11"/>
    <n v="9620.24"/>
    <n v="10015.870000000001"/>
  </r>
  <r>
    <x v="5"/>
    <x v="13"/>
    <x v="14"/>
    <x v="7"/>
    <x v="1"/>
    <x v="1"/>
    <x v="0"/>
    <n v="0"/>
    <n v="1"/>
    <n v="113.72"/>
    <n v="113.72"/>
  </r>
  <r>
    <x v="5"/>
    <x v="14"/>
    <x v="8"/>
    <x v="5"/>
    <x v="1"/>
    <x v="1"/>
    <x v="1"/>
    <n v="0"/>
    <n v="3"/>
    <n v="241.06"/>
    <n v="241.06"/>
  </r>
  <r>
    <x v="4"/>
    <x v="45"/>
    <x v="11"/>
    <x v="2"/>
    <x v="1"/>
    <x v="1"/>
    <x v="0"/>
    <n v="3"/>
    <n v="109"/>
    <n v="23689.48"/>
    <n v="46330.59"/>
  </r>
  <r>
    <x v="5"/>
    <x v="43"/>
    <x v="14"/>
    <x v="7"/>
    <x v="1"/>
    <x v="1"/>
    <x v="3"/>
    <n v="1"/>
    <n v="4"/>
    <n v="1758.73"/>
    <n v="2200.3000000000002"/>
  </r>
  <r>
    <x v="3"/>
    <x v="15"/>
    <x v="15"/>
    <x v="4"/>
    <x v="1"/>
    <x v="1"/>
    <x v="3"/>
    <n v="0"/>
    <n v="5"/>
    <n v="39.880000000000003"/>
    <n v="1020.01"/>
  </r>
  <r>
    <x v="5"/>
    <x v="13"/>
    <x v="12"/>
    <x v="9"/>
    <x v="1"/>
    <x v="1"/>
    <x v="0"/>
    <n v="3"/>
    <n v="1033"/>
    <n v="217985.7"/>
    <n v="252750.62"/>
  </r>
  <r>
    <x v="5"/>
    <x v="23"/>
    <x v="17"/>
    <x v="1"/>
    <x v="1"/>
    <x v="1"/>
    <x v="1"/>
    <n v="45"/>
    <n v="394"/>
    <n v="69589.2"/>
    <n v="69589.2"/>
  </r>
  <r>
    <x v="4"/>
    <x v="34"/>
    <x v="18"/>
    <x v="11"/>
    <x v="1"/>
    <x v="1"/>
    <x v="1"/>
    <n v="9"/>
    <n v="56"/>
    <n v="35240.51"/>
    <n v="35240.51"/>
  </r>
  <r>
    <x v="4"/>
    <x v="37"/>
    <x v="35"/>
    <x v="3"/>
    <x v="1"/>
    <x v="1"/>
    <x v="3"/>
    <n v="0"/>
    <n v="8"/>
    <n v="1434"/>
    <n v="1434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5"/>
    <x v="20"/>
    <x v="14"/>
    <x v="7"/>
    <x v="1"/>
    <x v="1"/>
    <x v="0"/>
    <n v="3"/>
    <n v="775"/>
    <n v="172124.9"/>
    <n v="250283.49"/>
  </r>
  <r>
    <x v="3"/>
    <x v="9"/>
    <x v="5"/>
    <x v="4"/>
    <x v="1"/>
    <x v="1"/>
    <x v="1"/>
    <n v="58"/>
    <n v="1254"/>
    <n v="205739.99"/>
    <n v="740116.19"/>
  </r>
  <r>
    <x v="5"/>
    <x v="32"/>
    <x v="19"/>
    <x v="1"/>
    <x v="1"/>
    <x v="1"/>
    <x v="2"/>
    <n v="40"/>
    <n v="51"/>
    <n v="3526.27"/>
    <n v="9999.3799999999992"/>
  </r>
  <r>
    <x v="5"/>
    <x v="23"/>
    <x v="22"/>
    <x v="12"/>
    <x v="1"/>
    <x v="1"/>
    <x v="1"/>
    <n v="1"/>
    <n v="28"/>
    <n v="4182.17"/>
    <n v="4182.17"/>
  </r>
  <r>
    <x v="4"/>
    <x v="39"/>
    <x v="8"/>
    <x v="5"/>
    <x v="1"/>
    <x v="1"/>
    <x v="1"/>
    <n v="1"/>
    <n v="17"/>
    <n v="8705.9699999999993"/>
    <n v="8705.9699999999993"/>
  </r>
  <r>
    <x v="4"/>
    <x v="47"/>
    <x v="3"/>
    <x v="2"/>
    <x v="1"/>
    <x v="1"/>
    <x v="2"/>
    <n v="0"/>
    <n v="1"/>
    <n v="13.46"/>
    <n v="13.46"/>
  </r>
  <r>
    <x v="3"/>
    <x v="7"/>
    <x v="21"/>
    <x v="4"/>
    <x v="1"/>
    <x v="1"/>
    <x v="1"/>
    <n v="66"/>
    <n v="4480"/>
    <n v="997790.64"/>
    <n v="1555499.56"/>
  </r>
  <r>
    <x v="1"/>
    <x v="29"/>
    <x v="34"/>
    <x v="0"/>
    <x v="1"/>
    <x v="1"/>
    <x v="2"/>
    <n v="0"/>
    <n v="13"/>
    <n v="282.06"/>
    <n v="1133.43"/>
  </r>
  <r>
    <x v="1"/>
    <x v="42"/>
    <x v="25"/>
    <x v="12"/>
    <x v="1"/>
    <x v="1"/>
    <x v="0"/>
    <n v="0"/>
    <n v="1"/>
    <n v="37.65"/>
    <n v="37.65"/>
  </r>
  <r>
    <x v="5"/>
    <x v="20"/>
    <x v="14"/>
    <x v="7"/>
    <x v="1"/>
    <x v="1"/>
    <x v="2"/>
    <n v="32"/>
    <n v="559"/>
    <n v="94544.55"/>
    <n v="115048.97"/>
  </r>
  <r>
    <x v="3"/>
    <x v="40"/>
    <x v="0"/>
    <x v="0"/>
    <x v="1"/>
    <x v="1"/>
    <x v="0"/>
    <n v="0"/>
    <n v="35"/>
    <n v="2030.86"/>
    <n v="8761.16"/>
  </r>
  <r>
    <x v="5"/>
    <x v="44"/>
    <x v="9"/>
    <x v="7"/>
    <x v="1"/>
    <x v="1"/>
    <x v="0"/>
    <n v="1"/>
    <n v="14"/>
    <n v="6237.36"/>
    <n v="10421.129999999999"/>
  </r>
  <r>
    <x v="3"/>
    <x v="3"/>
    <x v="30"/>
    <x v="10"/>
    <x v="1"/>
    <x v="1"/>
    <x v="1"/>
    <n v="10"/>
    <n v="103"/>
    <n v="21963.86"/>
    <n v="66158.02"/>
  </r>
  <r>
    <x v="4"/>
    <x v="11"/>
    <x v="4"/>
    <x v="3"/>
    <x v="1"/>
    <x v="1"/>
    <x v="2"/>
    <n v="0"/>
    <n v="3"/>
    <n v="70.11"/>
    <n v="358.05"/>
  </r>
  <r>
    <x v="4"/>
    <x v="25"/>
    <x v="13"/>
    <x v="6"/>
    <x v="1"/>
    <x v="1"/>
    <x v="3"/>
    <n v="0"/>
    <n v="1"/>
    <n v="112.97"/>
    <n v="112.97"/>
  </r>
  <r>
    <x v="4"/>
    <x v="39"/>
    <x v="27"/>
    <x v="10"/>
    <x v="1"/>
    <x v="1"/>
    <x v="0"/>
    <n v="0"/>
    <n v="3"/>
    <n v="270.81"/>
    <n v="306.14999999999998"/>
  </r>
  <r>
    <x v="5"/>
    <x v="44"/>
    <x v="25"/>
    <x v="12"/>
    <x v="1"/>
    <x v="1"/>
    <x v="3"/>
    <n v="1"/>
    <n v="95"/>
    <n v="7814.81"/>
    <n v="25128.36"/>
  </r>
  <r>
    <x v="5"/>
    <x v="36"/>
    <x v="38"/>
    <x v="9"/>
    <x v="1"/>
    <x v="1"/>
    <x v="0"/>
    <n v="6"/>
    <n v="872"/>
    <n v="195213.91"/>
    <n v="276069.74"/>
  </r>
  <r>
    <x v="4"/>
    <x v="33"/>
    <x v="16"/>
    <x v="10"/>
    <x v="1"/>
    <x v="1"/>
    <x v="1"/>
    <n v="9"/>
    <n v="14"/>
    <n v="1465.24"/>
    <n v="5685.54"/>
  </r>
  <r>
    <x v="4"/>
    <x v="39"/>
    <x v="34"/>
    <x v="0"/>
    <x v="1"/>
    <x v="1"/>
    <x v="2"/>
    <n v="0"/>
    <n v="3"/>
    <n v="0"/>
    <n v="1186.78"/>
  </r>
  <r>
    <x v="1"/>
    <x v="31"/>
    <x v="12"/>
    <x v="9"/>
    <x v="1"/>
    <x v="1"/>
    <x v="2"/>
    <n v="2"/>
    <n v="10"/>
    <n v="251.67"/>
    <n v="3547.32"/>
  </r>
  <r>
    <x v="5"/>
    <x v="6"/>
    <x v="29"/>
    <x v="11"/>
    <x v="1"/>
    <x v="1"/>
    <x v="2"/>
    <n v="0"/>
    <n v="5"/>
    <n v="371.81"/>
    <n v="5389.4"/>
  </r>
  <r>
    <x v="2"/>
    <x v="67"/>
    <x v="2"/>
    <x v="1"/>
    <x v="1"/>
    <x v="1"/>
    <x v="2"/>
    <n v="0"/>
    <n v="1"/>
    <n v="519.42999999999995"/>
    <n v="2555.59"/>
  </r>
  <r>
    <x v="4"/>
    <x v="45"/>
    <x v="23"/>
    <x v="5"/>
    <x v="1"/>
    <x v="1"/>
    <x v="0"/>
    <n v="5"/>
    <n v="1027"/>
    <n v="270383.69"/>
    <n v="299880.95"/>
  </r>
  <r>
    <x v="4"/>
    <x v="41"/>
    <x v="30"/>
    <x v="10"/>
    <x v="1"/>
    <x v="1"/>
    <x v="3"/>
    <n v="0"/>
    <n v="4"/>
    <n v="370.05"/>
    <n v="2089.41"/>
  </r>
  <r>
    <x v="5"/>
    <x v="36"/>
    <x v="32"/>
    <x v="8"/>
    <x v="1"/>
    <x v="1"/>
    <x v="0"/>
    <n v="0"/>
    <n v="1"/>
    <n v="91.93"/>
    <n v="91.93"/>
  </r>
  <r>
    <x v="4"/>
    <x v="45"/>
    <x v="1"/>
    <x v="0"/>
    <x v="1"/>
    <x v="1"/>
    <x v="1"/>
    <n v="0"/>
    <n v="1"/>
    <n v="122.99"/>
    <n v="122.99"/>
  </r>
  <r>
    <x v="4"/>
    <x v="33"/>
    <x v="5"/>
    <x v="4"/>
    <x v="1"/>
    <x v="1"/>
    <x v="1"/>
    <n v="0"/>
    <n v="66"/>
    <n v="2855.8"/>
    <n v="11430.3"/>
  </r>
  <r>
    <x v="3"/>
    <x v="8"/>
    <x v="27"/>
    <x v="10"/>
    <x v="1"/>
    <x v="1"/>
    <x v="2"/>
    <n v="40"/>
    <n v="186"/>
    <n v="44160.18"/>
    <n v="110290.49"/>
  </r>
  <r>
    <x v="5"/>
    <x v="23"/>
    <x v="17"/>
    <x v="1"/>
    <x v="1"/>
    <x v="1"/>
    <x v="2"/>
    <n v="4"/>
    <n v="36"/>
    <n v="3243.67"/>
    <n v="9159.65"/>
  </r>
  <r>
    <x v="7"/>
    <x v="71"/>
    <x v="23"/>
    <x v="5"/>
    <x v="1"/>
    <x v="1"/>
    <x v="1"/>
    <n v="0"/>
    <n v="1"/>
    <n v="99.2"/>
    <n v="99.2"/>
  </r>
  <r>
    <x v="3"/>
    <x v="5"/>
    <x v="26"/>
    <x v="6"/>
    <x v="1"/>
    <x v="1"/>
    <x v="1"/>
    <n v="0"/>
    <n v="5"/>
    <n v="574.12"/>
    <n v="672.8"/>
  </r>
  <r>
    <x v="1"/>
    <x v="31"/>
    <x v="29"/>
    <x v="11"/>
    <x v="1"/>
    <x v="1"/>
    <x v="0"/>
    <n v="0"/>
    <n v="1"/>
    <n v="579.72"/>
    <n v="957.74"/>
  </r>
  <r>
    <x v="5"/>
    <x v="6"/>
    <x v="29"/>
    <x v="11"/>
    <x v="1"/>
    <x v="1"/>
    <x v="3"/>
    <n v="0"/>
    <n v="46"/>
    <n v="3528.61"/>
    <n v="11479.67"/>
  </r>
  <r>
    <x v="5"/>
    <x v="10"/>
    <x v="31"/>
    <x v="7"/>
    <x v="1"/>
    <x v="1"/>
    <x v="1"/>
    <n v="3"/>
    <n v="8"/>
    <n v="882.34"/>
    <n v="882.34"/>
  </r>
  <r>
    <x v="4"/>
    <x v="34"/>
    <x v="8"/>
    <x v="5"/>
    <x v="1"/>
    <x v="1"/>
    <x v="1"/>
    <n v="0"/>
    <n v="4"/>
    <n v="264.60000000000002"/>
    <n v="264.60000000000002"/>
  </r>
  <r>
    <x v="4"/>
    <x v="39"/>
    <x v="23"/>
    <x v="5"/>
    <x v="1"/>
    <x v="1"/>
    <x v="0"/>
    <n v="0"/>
    <n v="5"/>
    <n v="1492.13"/>
    <n v="4401.63"/>
  </r>
  <r>
    <x v="5"/>
    <x v="13"/>
    <x v="37"/>
    <x v="12"/>
    <x v="1"/>
    <x v="1"/>
    <x v="2"/>
    <n v="1"/>
    <n v="2"/>
    <n v="318.36"/>
    <n v="605.41999999999996"/>
  </r>
  <r>
    <x v="5"/>
    <x v="10"/>
    <x v="15"/>
    <x v="4"/>
    <x v="1"/>
    <x v="1"/>
    <x v="2"/>
    <n v="0"/>
    <n v="1"/>
    <n v="552.79999999999995"/>
    <n v="552.79999999999995"/>
  </r>
  <r>
    <x v="4"/>
    <x v="17"/>
    <x v="21"/>
    <x v="4"/>
    <x v="1"/>
    <x v="1"/>
    <x v="0"/>
    <n v="0"/>
    <n v="3"/>
    <n v="348.99"/>
    <n v="348.99"/>
  </r>
  <r>
    <x v="5"/>
    <x v="30"/>
    <x v="28"/>
    <x v="3"/>
    <x v="1"/>
    <x v="1"/>
    <x v="2"/>
    <n v="0"/>
    <n v="1"/>
    <n v="0"/>
    <n v="4694.2"/>
  </r>
  <r>
    <x v="7"/>
    <x v="59"/>
    <x v="10"/>
    <x v="8"/>
    <x v="1"/>
    <x v="1"/>
    <x v="2"/>
    <n v="0"/>
    <n v="1"/>
    <n v="2099.6"/>
    <n v="2099.6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3"/>
    <x v="7"/>
    <x v="30"/>
    <x v="10"/>
    <x v="1"/>
    <x v="1"/>
    <x v="3"/>
    <n v="0"/>
    <n v="19"/>
    <n v="2194.8200000000002"/>
    <n v="2194.8200000000002"/>
  </r>
  <r>
    <x v="3"/>
    <x v="8"/>
    <x v="26"/>
    <x v="6"/>
    <x v="1"/>
    <x v="1"/>
    <x v="1"/>
    <n v="0"/>
    <n v="5"/>
    <n v="133.69"/>
    <n v="445.37"/>
  </r>
  <r>
    <x v="5"/>
    <x v="10"/>
    <x v="22"/>
    <x v="12"/>
    <x v="1"/>
    <x v="1"/>
    <x v="3"/>
    <n v="0"/>
    <n v="2"/>
    <n v="832.68"/>
    <n v="832.68"/>
  </r>
  <r>
    <x v="3"/>
    <x v="8"/>
    <x v="7"/>
    <x v="6"/>
    <x v="1"/>
    <x v="1"/>
    <x v="1"/>
    <n v="0"/>
    <n v="9"/>
    <n v="1150.1300000000001"/>
    <n v="1188.79"/>
  </r>
  <r>
    <x v="1"/>
    <x v="31"/>
    <x v="38"/>
    <x v="9"/>
    <x v="1"/>
    <x v="1"/>
    <x v="0"/>
    <n v="9"/>
    <n v="7"/>
    <n v="1240.29"/>
    <n v="2499.09"/>
  </r>
  <r>
    <x v="5"/>
    <x v="20"/>
    <x v="10"/>
    <x v="8"/>
    <x v="1"/>
    <x v="1"/>
    <x v="0"/>
    <n v="0"/>
    <n v="14"/>
    <n v="1294.29"/>
    <n v="2883.16"/>
  </r>
  <r>
    <x v="3"/>
    <x v="22"/>
    <x v="1"/>
    <x v="0"/>
    <x v="1"/>
    <x v="1"/>
    <x v="2"/>
    <n v="17"/>
    <n v="861"/>
    <n v="161193.9"/>
    <n v="203333.08"/>
  </r>
  <r>
    <x v="4"/>
    <x v="37"/>
    <x v="3"/>
    <x v="2"/>
    <x v="1"/>
    <x v="1"/>
    <x v="2"/>
    <n v="0"/>
    <n v="30"/>
    <n v="2164.4299999999998"/>
    <n v="14594.66"/>
  </r>
  <r>
    <x v="4"/>
    <x v="47"/>
    <x v="23"/>
    <x v="5"/>
    <x v="1"/>
    <x v="1"/>
    <x v="0"/>
    <n v="0"/>
    <n v="4"/>
    <n v="613.30999999999995"/>
    <n v="613.30999999999995"/>
  </r>
  <r>
    <x v="5"/>
    <x v="13"/>
    <x v="35"/>
    <x v="3"/>
    <x v="1"/>
    <x v="1"/>
    <x v="3"/>
    <n v="0"/>
    <n v="2"/>
    <n v="34.17"/>
    <n v="203.56"/>
  </r>
  <r>
    <x v="4"/>
    <x v="37"/>
    <x v="3"/>
    <x v="2"/>
    <x v="1"/>
    <x v="1"/>
    <x v="1"/>
    <n v="0"/>
    <n v="4"/>
    <n v="2885.65"/>
    <n v="2885.65"/>
  </r>
  <r>
    <x v="4"/>
    <x v="34"/>
    <x v="33"/>
    <x v="11"/>
    <x v="1"/>
    <x v="1"/>
    <x v="3"/>
    <n v="0"/>
    <n v="7"/>
    <n v="758.09"/>
    <n v="7787.2"/>
  </r>
  <r>
    <x v="3"/>
    <x v="15"/>
    <x v="26"/>
    <x v="6"/>
    <x v="1"/>
    <x v="1"/>
    <x v="1"/>
    <n v="0"/>
    <n v="4"/>
    <n v="8403.36"/>
    <n v="8403.36"/>
  </r>
  <r>
    <x v="3"/>
    <x v="9"/>
    <x v="5"/>
    <x v="4"/>
    <x v="1"/>
    <x v="1"/>
    <x v="0"/>
    <n v="2"/>
    <n v="174"/>
    <n v="37069.31"/>
    <n v="97191.09"/>
  </r>
  <r>
    <x v="5"/>
    <x v="32"/>
    <x v="19"/>
    <x v="1"/>
    <x v="1"/>
    <x v="1"/>
    <x v="0"/>
    <n v="24"/>
    <n v="145"/>
    <n v="18269.900000000001"/>
    <n v="74626.67"/>
  </r>
  <r>
    <x v="5"/>
    <x v="32"/>
    <x v="37"/>
    <x v="12"/>
    <x v="1"/>
    <x v="1"/>
    <x v="2"/>
    <n v="0"/>
    <n v="12"/>
    <n v="2153.5500000000002"/>
    <n v="15658.22"/>
  </r>
  <r>
    <x v="1"/>
    <x v="29"/>
    <x v="23"/>
    <x v="5"/>
    <x v="1"/>
    <x v="1"/>
    <x v="1"/>
    <n v="0"/>
    <n v="1"/>
    <n v="113.72"/>
    <n v="113.72"/>
  </r>
  <r>
    <x v="4"/>
    <x v="11"/>
    <x v="29"/>
    <x v="11"/>
    <x v="1"/>
    <x v="1"/>
    <x v="1"/>
    <n v="11"/>
    <n v="301"/>
    <n v="65292.639999999999"/>
    <n v="65292.639999999999"/>
  </r>
  <r>
    <x v="4"/>
    <x v="39"/>
    <x v="35"/>
    <x v="3"/>
    <x v="1"/>
    <x v="1"/>
    <x v="0"/>
    <n v="1"/>
    <n v="161"/>
    <n v="37646.080000000002"/>
    <n v="47457.68"/>
  </r>
  <r>
    <x v="4"/>
    <x v="33"/>
    <x v="3"/>
    <x v="2"/>
    <x v="1"/>
    <x v="1"/>
    <x v="3"/>
    <n v="0"/>
    <n v="15"/>
    <n v="1027.43"/>
    <n v="7713.9"/>
  </r>
  <r>
    <x v="5"/>
    <x v="6"/>
    <x v="18"/>
    <x v="11"/>
    <x v="1"/>
    <x v="1"/>
    <x v="0"/>
    <n v="0"/>
    <n v="15"/>
    <n v="8179.08"/>
    <n v="8179.08"/>
  </r>
  <r>
    <x v="5"/>
    <x v="36"/>
    <x v="17"/>
    <x v="1"/>
    <x v="1"/>
    <x v="1"/>
    <x v="1"/>
    <n v="43"/>
    <n v="85"/>
    <n v="49142"/>
    <n v="49142"/>
  </r>
  <r>
    <x v="3"/>
    <x v="5"/>
    <x v="1"/>
    <x v="0"/>
    <x v="1"/>
    <x v="1"/>
    <x v="3"/>
    <n v="0"/>
    <n v="3"/>
    <n v="115.15"/>
    <n v="3213.29"/>
  </r>
  <r>
    <x v="4"/>
    <x v="11"/>
    <x v="35"/>
    <x v="3"/>
    <x v="1"/>
    <x v="1"/>
    <x v="1"/>
    <n v="2"/>
    <n v="14"/>
    <n v="1658.28"/>
    <n v="1658.28"/>
  </r>
  <r>
    <x v="3"/>
    <x v="8"/>
    <x v="7"/>
    <x v="6"/>
    <x v="1"/>
    <x v="1"/>
    <x v="3"/>
    <n v="0"/>
    <n v="3"/>
    <n v="28"/>
    <n v="283.27999999999997"/>
  </r>
  <r>
    <x v="4"/>
    <x v="41"/>
    <x v="11"/>
    <x v="2"/>
    <x v="1"/>
    <x v="1"/>
    <x v="2"/>
    <n v="16"/>
    <n v="34"/>
    <n v="7183.38"/>
    <n v="32274.01"/>
  </r>
  <r>
    <x v="5"/>
    <x v="23"/>
    <x v="0"/>
    <x v="0"/>
    <x v="1"/>
    <x v="1"/>
    <x v="2"/>
    <n v="0"/>
    <n v="1"/>
    <n v="45"/>
    <n v="45"/>
  </r>
  <r>
    <x v="1"/>
    <x v="29"/>
    <x v="38"/>
    <x v="9"/>
    <x v="1"/>
    <x v="1"/>
    <x v="2"/>
    <n v="0"/>
    <n v="1"/>
    <n v="90"/>
    <n v="614.66"/>
  </r>
  <r>
    <x v="5"/>
    <x v="13"/>
    <x v="22"/>
    <x v="12"/>
    <x v="1"/>
    <x v="1"/>
    <x v="0"/>
    <n v="0"/>
    <n v="2"/>
    <n v="2706.58"/>
    <n v="2706.58"/>
  </r>
  <r>
    <x v="1"/>
    <x v="29"/>
    <x v="12"/>
    <x v="9"/>
    <x v="1"/>
    <x v="1"/>
    <x v="3"/>
    <n v="0"/>
    <n v="3"/>
    <n v="123.99"/>
    <n v="313.52"/>
  </r>
  <r>
    <x v="5"/>
    <x v="30"/>
    <x v="35"/>
    <x v="3"/>
    <x v="1"/>
    <x v="1"/>
    <x v="3"/>
    <n v="0"/>
    <n v="2"/>
    <n v="13.66"/>
    <n v="84.34"/>
  </r>
  <r>
    <x v="5"/>
    <x v="36"/>
    <x v="12"/>
    <x v="9"/>
    <x v="1"/>
    <x v="1"/>
    <x v="1"/>
    <n v="22"/>
    <n v="3470"/>
    <n v="700639.87"/>
    <n v="700639.87"/>
  </r>
  <r>
    <x v="7"/>
    <x v="61"/>
    <x v="32"/>
    <x v="8"/>
    <x v="1"/>
    <x v="1"/>
    <x v="0"/>
    <n v="0"/>
    <n v="1"/>
    <n v="143.68"/>
    <n v="608.88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0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1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2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0"/>
    <x v="0"/>
    <x v="0"/>
    <x v="0"/>
    <x v="0"/>
    <x v="0"/>
    <x v="3"/>
    <n v="0"/>
    <n v="0"/>
    <n v="0"/>
    <n v="0"/>
  </r>
  <r>
    <x v="4"/>
    <x v="37"/>
    <x v="24"/>
    <x v="2"/>
    <x v="1"/>
    <x v="1"/>
    <x v="3"/>
    <n v="3"/>
    <n v="8"/>
    <n v="770.09"/>
    <n v="3193.34"/>
  </r>
  <r>
    <x v="1"/>
    <x v="29"/>
    <x v="25"/>
    <x v="12"/>
    <x v="1"/>
    <x v="1"/>
    <x v="1"/>
    <n v="0"/>
    <n v="1"/>
    <n v="113.72"/>
    <n v="113.72"/>
  </r>
  <r>
    <x v="3"/>
    <x v="50"/>
    <x v="30"/>
    <x v="10"/>
    <x v="1"/>
    <x v="1"/>
    <x v="3"/>
    <n v="0"/>
    <n v="15"/>
    <n v="2765.48"/>
    <n v="15888.05"/>
  </r>
  <r>
    <x v="3"/>
    <x v="9"/>
    <x v="7"/>
    <x v="6"/>
    <x v="1"/>
    <x v="1"/>
    <x v="3"/>
    <n v="0"/>
    <n v="24"/>
    <n v="1750.8"/>
    <n v="2721.96"/>
  </r>
  <r>
    <x v="4"/>
    <x v="37"/>
    <x v="6"/>
    <x v="5"/>
    <x v="1"/>
    <x v="1"/>
    <x v="2"/>
    <n v="0"/>
    <n v="9"/>
    <n v="769.42"/>
    <n v="1013.49"/>
  </r>
  <r>
    <x v="5"/>
    <x v="10"/>
    <x v="31"/>
    <x v="7"/>
    <x v="1"/>
    <x v="1"/>
    <x v="3"/>
    <n v="0"/>
    <n v="1"/>
    <n v="21.61"/>
    <n v="106.3"/>
  </r>
  <r>
    <x v="1"/>
    <x v="29"/>
    <x v="2"/>
    <x v="1"/>
    <x v="1"/>
    <x v="1"/>
    <x v="3"/>
    <n v="0"/>
    <n v="2"/>
    <n v="258.88"/>
    <n v="309.66000000000003"/>
  </r>
  <r>
    <x v="1"/>
    <x v="1"/>
    <x v="31"/>
    <x v="7"/>
    <x v="1"/>
    <x v="1"/>
    <x v="1"/>
    <n v="0"/>
    <n v="1"/>
    <n v="7.15"/>
    <n v="7.15"/>
  </r>
  <r>
    <x v="4"/>
    <x v="47"/>
    <x v="30"/>
    <x v="10"/>
    <x v="1"/>
    <x v="1"/>
    <x v="1"/>
    <n v="0"/>
    <n v="1"/>
    <n v="8.83"/>
    <n v="44.17"/>
  </r>
  <r>
    <x v="3"/>
    <x v="7"/>
    <x v="15"/>
    <x v="4"/>
    <x v="1"/>
    <x v="1"/>
    <x v="3"/>
    <n v="0"/>
    <n v="64"/>
    <n v="10783.6"/>
    <n v="38634.46"/>
  </r>
  <r>
    <x v="1"/>
    <x v="29"/>
    <x v="37"/>
    <x v="12"/>
    <x v="1"/>
    <x v="1"/>
    <x v="1"/>
    <n v="0"/>
    <n v="1"/>
    <n v="5.42"/>
    <n v="5.42"/>
  </r>
  <r>
    <x v="5"/>
    <x v="6"/>
    <x v="32"/>
    <x v="8"/>
    <x v="1"/>
    <x v="1"/>
    <x v="2"/>
    <n v="2"/>
    <n v="13"/>
    <n v="3600.45"/>
    <n v="19269.95"/>
  </r>
  <r>
    <x v="3"/>
    <x v="8"/>
    <x v="21"/>
    <x v="4"/>
    <x v="1"/>
    <x v="1"/>
    <x v="3"/>
    <n v="0"/>
    <n v="1"/>
    <n v="18.34"/>
    <n v="114.96"/>
  </r>
  <r>
    <x v="3"/>
    <x v="9"/>
    <x v="1"/>
    <x v="0"/>
    <x v="1"/>
    <x v="1"/>
    <x v="0"/>
    <n v="1"/>
    <n v="5"/>
    <n v="313.08999999999997"/>
    <n v="1328.58"/>
  </r>
  <r>
    <x v="1"/>
    <x v="35"/>
    <x v="38"/>
    <x v="9"/>
    <x v="1"/>
    <x v="1"/>
    <x v="0"/>
    <n v="0"/>
    <n v="1"/>
    <n v="154.44"/>
    <n v="154.44"/>
  </r>
  <r>
    <x v="4"/>
    <x v="4"/>
    <x v="28"/>
    <x v="3"/>
    <x v="1"/>
    <x v="1"/>
    <x v="3"/>
    <n v="0"/>
    <n v="225"/>
    <n v="34596.19"/>
    <n v="35061.68"/>
  </r>
  <r>
    <x v="5"/>
    <x v="6"/>
    <x v="31"/>
    <x v="7"/>
    <x v="1"/>
    <x v="1"/>
    <x v="1"/>
    <n v="19"/>
    <n v="1643"/>
    <n v="406869"/>
    <n v="406869"/>
  </r>
  <r>
    <x v="1"/>
    <x v="27"/>
    <x v="38"/>
    <x v="9"/>
    <x v="1"/>
    <x v="1"/>
    <x v="3"/>
    <n v="1"/>
    <n v="8"/>
    <n v="1046.96"/>
    <n v="5348.88"/>
  </r>
  <r>
    <x v="4"/>
    <x v="47"/>
    <x v="35"/>
    <x v="3"/>
    <x v="1"/>
    <x v="1"/>
    <x v="1"/>
    <n v="32"/>
    <n v="106"/>
    <n v="9552.14"/>
    <n v="9552.14"/>
  </r>
  <r>
    <x v="5"/>
    <x v="10"/>
    <x v="19"/>
    <x v="1"/>
    <x v="1"/>
    <x v="1"/>
    <x v="2"/>
    <n v="2"/>
    <n v="188"/>
    <n v="30187.73"/>
    <n v="31125.42"/>
  </r>
  <r>
    <x v="5"/>
    <x v="20"/>
    <x v="29"/>
    <x v="11"/>
    <x v="1"/>
    <x v="1"/>
    <x v="3"/>
    <n v="0"/>
    <n v="4"/>
    <n v="1226.93"/>
    <n v="1365.82"/>
  </r>
  <r>
    <x v="4"/>
    <x v="45"/>
    <x v="27"/>
    <x v="10"/>
    <x v="1"/>
    <x v="1"/>
    <x v="0"/>
    <n v="0"/>
    <n v="27"/>
    <n v="2578.75"/>
    <n v="4002.45"/>
  </r>
  <r>
    <x v="6"/>
    <x v="72"/>
    <x v="3"/>
    <x v="2"/>
    <x v="1"/>
    <x v="1"/>
    <x v="2"/>
    <n v="0"/>
    <n v="1"/>
    <n v="27.2"/>
    <n v="27.2"/>
  </r>
  <r>
    <x v="5"/>
    <x v="13"/>
    <x v="12"/>
    <x v="9"/>
    <x v="1"/>
    <x v="1"/>
    <x v="1"/>
    <n v="115"/>
    <n v="4096"/>
    <n v="784138.82"/>
    <n v="784138.82"/>
  </r>
  <r>
    <x v="4"/>
    <x v="25"/>
    <x v="23"/>
    <x v="5"/>
    <x v="1"/>
    <x v="1"/>
    <x v="3"/>
    <n v="0"/>
    <n v="3"/>
    <n v="357.25"/>
    <n v="1466.3"/>
  </r>
  <r>
    <x v="3"/>
    <x v="15"/>
    <x v="5"/>
    <x v="4"/>
    <x v="1"/>
    <x v="1"/>
    <x v="2"/>
    <n v="2"/>
    <n v="16"/>
    <n v="1126.5"/>
    <n v="5642.81"/>
  </r>
  <r>
    <x v="1"/>
    <x v="42"/>
    <x v="18"/>
    <x v="11"/>
    <x v="1"/>
    <x v="1"/>
    <x v="1"/>
    <n v="0"/>
    <n v="2"/>
    <n v="23.28"/>
    <n v="23.28"/>
  </r>
  <r>
    <x v="3"/>
    <x v="8"/>
    <x v="21"/>
    <x v="4"/>
    <x v="1"/>
    <x v="1"/>
    <x v="1"/>
    <n v="0"/>
    <n v="13"/>
    <n v="24840.62"/>
    <n v="123500.56"/>
  </r>
  <r>
    <x v="5"/>
    <x v="6"/>
    <x v="33"/>
    <x v="11"/>
    <x v="1"/>
    <x v="1"/>
    <x v="0"/>
    <n v="0"/>
    <n v="3"/>
    <n v="1226.8599999999999"/>
    <n v="1226.8599999999999"/>
  </r>
  <r>
    <x v="5"/>
    <x v="23"/>
    <x v="2"/>
    <x v="1"/>
    <x v="1"/>
    <x v="1"/>
    <x v="2"/>
    <n v="10"/>
    <n v="291"/>
    <n v="35678.26"/>
    <n v="59354.42"/>
  </r>
  <r>
    <x v="3"/>
    <x v="3"/>
    <x v="27"/>
    <x v="10"/>
    <x v="1"/>
    <x v="1"/>
    <x v="2"/>
    <n v="75"/>
    <n v="1070"/>
    <n v="197611.16"/>
    <n v="257507.32"/>
  </r>
  <r>
    <x v="1"/>
    <x v="53"/>
    <x v="5"/>
    <x v="4"/>
    <x v="1"/>
    <x v="1"/>
    <x v="2"/>
    <n v="4"/>
    <n v="25"/>
    <n v="8743.7099999999991"/>
    <n v="9698.17"/>
  </r>
  <r>
    <x v="3"/>
    <x v="55"/>
    <x v="34"/>
    <x v="0"/>
    <x v="1"/>
    <x v="1"/>
    <x v="1"/>
    <n v="13"/>
    <n v="16"/>
    <n v="17213.34"/>
    <n v="17851.89"/>
  </r>
  <r>
    <x v="3"/>
    <x v="9"/>
    <x v="34"/>
    <x v="0"/>
    <x v="1"/>
    <x v="1"/>
    <x v="1"/>
    <n v="0"/>
    <n v="2"/>
    <n v="6017.5"/>
    <n v="6017.5"/>
  </r>
  <r>
    <x v="4"/>
    <x v="41"/>
    <x v="23"/>
    <x v="5"/>
    <x v="1"/>
    <x v="1"/>
    <x v="0"/>
    <n v="0"/>
    <n v="1"/>
    <n v="114.96"/>
    <n v="114.96"/>
  </r>
  <r>
    <x v="4"/>
    <x v="17"/>
    <x v="0"/>
    <x v="0"/>
    <x v="1"/>
    <x v="1"/>
    <x v="0"/>
    <n v="0"/>
    <n v="3"/>
    <n v="344.88"/>
    <n v="344.88"/>
  </r>
  <r>
    <x v="5"/>
    <x v="10"/>
    <x v="11"/>
    <x v="2"/>
    <x v="1"/>
    <x v="1"/>
    <x v="1"/>
    <n v="0"/>
    <n v="2"/>
    <n v="173.64"/>
    <n v="173.64"/>
  </r>
  <r>
    <x v="5"/>
    <x v="36"/>
    <x v="29"/>
    <x v="11"/>
    <x v="1"/>
    <x v="1"/>
    <x v="1"/>
    <n v="0"/>
    <n v="2"/>
    <n v="227.44"/>
    <n v="227.44"/>
  </r>
  <r>
    <x v="1"/>
    <x v="27"/>
    <x v="38"/>
    <x v="9"/>
    <x v="1"/>
    <x v="1"/>
    <x v="2"/>
    <n v="1"/>
    <n v="6"/>
    <n v="269.24"/>
    <n v="4078.31"/>
  </r>
  <r>
    <x v="3"/>
    <x v="16"/>
    <x v="1"/>
    <x v="0"/>
    <x v="1"/>
    <x v="1"/>
    <x v="0"/>
    <n v="0"/>
    <n v="5"/>
    <n v="329.24"/>
    <n v="674.92"/>
  </r>
  <r>
    <x v="4"/>
    <x v="11"/>
    <x v="30"/>
    <x v="10"/>
    <x v="1"/>
    <x v="1"/>
    <x v="3"/>
    <n v="0"/>
    <n v="1"/>
    <n v="0"/>
    <n v="115.9"/>
  </r>
  <r>
    <x v="3"/>
    <x v="3"/>
    <x v="21"/>
    <x v="4"/>
    <x v="1"/>
    <x v="1"/>
    <x v="0"/>
    <n v="0"/>
    <n v="11"/>
    <n v="1076.5"/>
    <n v="1784.86"/>
  </r>
  <r>
    <x v="5"/>
    <x v="36"/>
    <x v="17"/>
    <x v="1"/>
    <x v="1"/>
    <x v="1"/>
    <x v="0"/>
    <n v="5"/>
    <n v="20"/>
    <n v="26096.37"/>
    <n v="31220.23"/>
  </r>
  <r>
    <x v="2"/>
    <x v="19"/>
    <x v="19"/>
    <x v="1"/>
    <x v="1"/>
    <x v="1"/>
    <x v="2"/>
    <n v="0"/>
    <n v="1"/>
    <n v="1523"/>
    <n v="1523"/>
  </r>
  <r>
    <x v="5"/>
    <x v="23"/>
    <x v="14"/>
    <x v="7"/>
    <x v="1"/>
    <x v="1"/>
    <x v="3"/>
    <n v="0"/>
    <n v="1"/>
    <n v="11.11"/>
    <n v="37.85"/>
  </r>
  <r>
    <x v="2"/>
    <x v="46"/>
    <x v="10"/>
    <x v="8"/>
    <x v="1"/>
    <x v="1"/>
    <x v="1"/>
    <n v="0"/>
    <n v="1"/>
    <n v="111.62"/>
    <n v="111.62"/>
  </r>
  <r>
    <x v="7"/>
    <x v="73"/>
    <x v="2"/>
    <x v="1"/>
    <x v="1"/>
    <x v="1"/>
    <x v="2"/>
    <n v="0"/>
    <n v="1"/>
    <n v="76.290000000000006"/>
    <n v="76.290000000000006"/>
  </r>
  <r>
    <x v="3"/>
    <x v="50"/>
    <x v="27"/>
    <x v="10"/>
    <x v="1"/>
    <x v="1"/>
    <x v="1"/>
    <n v="9"/>
    <n v="83"/>
    <n v="32930.910000000003"/>
    <n v="32930.910000000003"/>
  </r>
  <r>
    <x v="4"/>
    <x v="45"/>
    <x v="13"/>
    <x v="6"/>
    <x v="1"/>
    <x v="1"/>
    <x v="1"/>
    <n v="0"/>
    <n v="3"/>
    <n v="155.9"/>
    <n v="211.6"/>
  </r>
  <r>
    <x v="3"/>
    <x v="5"/>
    <x v="0"/>
    <x v="0"/>
    <x v="1"/>
    <x v="1"/>
    <x v="2"/>
    <n v="0"/>
    <n v="7"/>
    <n v="95.3"/>
    <n v="1205.43"/>
  </r>
  <r>
    <x v="1"/>
    <x v="1"/>
    <x v="12"/>
    <x v="9"/>
    <x v="1"/>
    <x v="1"/>
    <x v="1"/>
    <n v="0"/>
    <n v="4"/>
    <n v="535.42999999999995"/>
    <n v="535.42999999999995"/>
  </r>
  <r>
    <x v="1"/>
    <x v="35"/>
    <x v="23"/>
    <x v="5"/>
    <x v="1"/>
    <x v="1"/>
    <x v="1"/>
    <n v="0"/>
    <n v="1"/>
    <n v="111.62"/>
    <n v="111.62"/>
  </r>
  <r>
    <x v="3"/>
    <x v="40"/>
    <x v="1"/>
    <x v="0"/>
    <x v="1"/>
    <x v="1"/>
    <x v="2"/>
    <n v="43"/>
    <n v="203"/>
    <n v="47411.63"/>
    <n v="111698.15"/>
  </r>
  <r>
    <x v="4"/>
    <x v="33"/>
    <x v="27"/>
    <x v="10"/>
    <x v="1"/>
    <x v="1"/>
    <x v="1"/>
    <n v="2"/>
    <n v="49"/>
    <n v="6268.19"/>
    <n v="6268.19"/>
  </r>
  <r>
    <x v="3"/>
    <x v="7"/>
    <x v="13"/>
    <x v="6"/>
    <x v="1"/>
    <x v="1"/>
    <x v="1"/>
    <n v="2"/>
    <n v="29"/>
    <n v="11548.48"/>
    <n v="44627.88"/>
  </r>
  <r>
    <x v="3"/>
    <x v="26"/>
    <x v="0"/>
    <x v="0"/>
    <x v="1"/>
    <x v="1"/>
    <x v="1"/>
    <n v="6"/>
    <n v="52"/>
    <n v="5196.28"/>
    <n v="50989.67"/>
  </r>
  <r>
    <x v="0"/>
    <x v="21"/>
    <x v="1"/>
    <x v="0"/>
    <x v="1"/>
    <x v="1"/>
    <x v="3"/>
    <n v="0"/>
    <n v="12"/>
    <n v="3693.38"/>
    <n v="3947.05"/>
  </r>
  <r>
    <x v="4"/>
    <x v="45"/>
    <x v="15"/>
    <x v="4"/>
    <x v="1"/>
    <x v="1"/>
    <x v="0"/>
    <n v="0"/>
    <n v="1"/>
    <n v="14745.41"/>
    <n v="14745.41"/>
  </r>
  <r>
    <x v="4"/>
    <x v="28"/>
    <x v="5"/>
    <x v="4"/>
    <x v="1"/>
    <x v="1"/>
    <x v="1"/>
    <n v="0"/>
    <n v="10"/>
    <n v="389.53"/>
    <n v="1345.56"/>
  </r>
  <r>
    <x v="4"/>
    <x v="41"/>
    <x v="16"/>
    <x v="10"/>
    <x v="1"/>
    <x v="1"/>
    <x v="2"/>
    <n v="0"/>
    <n v="4"/>
    <n v="1917.3"/>
    <n v="17050.439999999999"/>
  </r>
  <r>
    <x v="1"/>
    <x v="29"/>
    <x v="22"/>
    <x v="12"/>
    <x v="1"/>
    <x v="1"/>
    <x v="1"/>
    <n v="0"/>
    <n v="1"/>
    <n v="6.52"/>
    <n v="6.52"/>
  </r>
  <r>
    <x v="5"/>
    <x v="32"/>
    <x v="2"/>
    <x v="1"/>
    <x v="1"/>
    <x v="1"/>
    <x v="1"/>
    <n v="20"/>
    <n v="4016"/>
    <n v="833337.14"/>
    <n v="833337.14"/>
  </r>
  <r>
    <x v="5"/>
    <x v="30"/>
    <x v="9"/>
    <x v="7"/>
    <x v="1"/>
    <x v="1"/>
    <x v="0"/>
    <n v="0"/>
    <n v="84"/>
    <n v="29769.27"/>
    <n v="29769.27"/>
  </r>
  <r>
    <x v="4"/>
    <x v="28"/>
    <x v="3"/>
    <x v="2"/>
    <x v="1"/>
    <x v="1"/>
    <x v="1"/>
    <n v="7"/>
    <n v="7"/>
    <n v="2127.2600000000002"/>
    <n v="2127.2600000000002"/>
  </r>
  <r>
    <x v="5"/>
    <x v="13"/>
    <x v="9"/>
    <x v="7"/>
    <x v="1"/>
    <x v="1"/>
    <x v="3"/>
    <n v="0"/>
    <n v="2"/>
    <n v="48.87"/>
    <n v="164.77"/>
  </r>
  <r>
    <x v="4"/>
    <x v="28"/>
    <x v="6"/>
    <x v="5"/>
    <x v="1"/>
    <x v="1"/>
    <x v="3"/>
    <n v="0"/>
    <n v="185"/>
    <n v="15083.82"/>
    <n v="83568.73"/>
  </r>
  <r>
    <x v="4"/>
    <x v="45"/>
    <x v="24"/>
    <x v="2"/>
    <x v="1"/>
    <x v="1"/>
    <x v="2"/>
    <n v="107"/>
    <n v="62"/>
    <n v="2007.12"/>
    <n v="8473.52"/>
  </r>
  <r>
    <x v="4"/>
    <x v="17"/>
    <x v="23"/>
    <x v="5"/>
    <x v="1"/>
    <x v="1"/>
    <x v="0"/>
    <n v="0"/>
    <n v="3"/>
    <n v="4880.6899999999996"/>
    <n v="4953.16"/>
  </r>
  <r>
    <x v="4"/>
    <x v="4"/>
    <x v="24"/>
    <x v="2"/>
    <x v="1"/>
    <x v="1"/>
    <x v="3"/>
    <n v="0"/>
    <n v="1"/>
    <n v="115.9"/>
    <n v="115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THospDays" cacheId="3" applyNumberFormats="0" applyBorderFormats="0" applyFontFormats="0" applyPatternFormats="0" applyAlignmentFormats="0" applyWidthHeightFormats="1" dataCaption="Values" updatedVersion="8" minRefreshableVersion="3" itemPrintTitles="1" createdVersion="5" indent="0" compact="0" compactData="0" multipleFieldFilters="0" fieldListSortAscending="1">
  <location ref="B15:G18" firstHeaderRow="1" firstDataRow="2" firstDataCol="1" rowPageCount="1" colPageCount="1"/>
  <pivotFields count="11">
    <pivotField compact="0" outline="0" showAll="0" defaultSubtotal="0"/>
    <pivotField compact="0" outline="0" multipleItemSelectionAllowed="1" showAll="0" defaultSubtotal="0"/>
    <pivotField axis="axisPage" compact="0" outline="0" showAll="0" defaultSubtotal="0">
      <items count="211">
        <item m="1" x="162"/>
        <item m="1" x="166"/>
        <item m="1" x="170"/>
        <item m="1" x="175"/>
        <item m="1" x="180"/>
        <item m="1" x="185"/>
        <item m="1" x="189"/>
        <item m="1" x="191"/>
        <item m="1" x="193"/>
        <item m="1" x="123"/>
        <item m="1" x="126"/>
        <item m="1" x="129"/>
        <item m="1" x="198"/>
        <item m="1" x="202"/>
        <item m="1" x="206"/>
        <item m="1" x="39"/>
        <item m="1" x="43"/>
        <item m="1" x="47"/>
        <item m="1" x="50"/>
        <item m="1" x="52"/>
        <item m="1" x="54"/>
        <item m="1" x="143"/>
        <item m="1" x="147"/>
        <item m="1" x="151"/>
        <item m="1" x="59"/>
        <item m="1" x="63"/>
        <item m="1" x="67"/>
        <item m="1" x="71"/>
        <item m="1" x="74"/>
        <item m="1" x="46"/>
        <item m="1" x="61"/>
        <item m="1" x="119"/>
        <item m="1" x="134"/>
        <item m="1" x="165"/>
        <item m="1" x="114"/>
        <item m="1" x="93"/>
        <item m="1" x="195"/>
        <item m="1" x="113"/>
        <item m="1" x="146"/>
        <item m="1" x="40"/>
        <item m="1" x="120"/>
        <item m="1" x="139"/>
        <item m="1" x="125"/>
        <item m="1" x="142"/>
        <item m="1" x="76"/>
        <item m="1" x="111"/>
        <item m="1" x="112"/>
        <item m="1" x="108"/>
        <item m="1" x="103"/>
        <item m="1" x="136"/>
        <item m="1" x="132"/>
        <item m="1" x="199"/>
        <item m="1" x="184"/>
        <item m="1" x="155"/>
        <item m="1" x="96"/>
        <item m="1" x="98"/>
        <item m="1" x="161"/>
        <item m="1" x="97"/>
        <item m="1" x="205"/>
        <item m="1" x="150"/>
        <item m="1" x="169"/>
        <item m="1" x="149"/>
        <item m="1" x="79"/>
        <item m="1" x="117"/>
        <item m="1" x="190"/>
        <item m="1" x="75"/>
        <item m="1" x="66"/>
        <item m="1" x="51"/>
        <item m="1" x="153"/>
        <item m="1" x="60"/>
        <item m="1" x="109"/>
        <item m="1" x="208"/>
        <item m="1" x="105"/>
        <item m="1" x="209"/>
        <item m="1" x="159"/>
        <item m="1" x="56"/>
        <item m="1" x="78"/>
        <item m="1" x="157"/>
        <item m="1" x="83"/>
        <item m="1" x="106"/>
        <item m="1" x="133"/>
        <item m="1" x="131"/>
        <item m="1" x="183"/>
        <item m="1" x="172"/>
        <item m="1" x="70"/>
        <item m="1" x="81"/>
        <item m="1" x="148"/>
        <item m="1" x="69"/>
        <item m="1" x="48"/>
        <item m="1" x="102"/>
        <item m="1" x="115"/>
        <item m="1" x="164"/>
        <item m="1" x="192"/>
        <item m="1" x="178"/>
        <item m="1" x="128"/>
        <item m="1" x="137"/>
        <item m="1" x="53"/>
        <item m="1" x="127"/>
        <item m="1" x="91"/>
        <item m="1" x="174"/>
        <item m="1" x="145"/>
        <item m="1" x="140"/>
        <item m="1" x="203"/>
        <item m="1" x="201"/>
        <item m="1" x="138"/>
        <item m="1" x="200"/>
        <item m="1" x="173"/>
        <item m="1" x="45"/>
        <item m="1" x="55"/>
        <item m="1" x="116"/>
        <item m="1" x="168"/>
        <item m="1" x="196"/>
        <item m="1" x="42"/>
        <item m="1" x="144"/>
        <item m="1" x="124"/>
        <item m="1" x="65"/>
        <item m="1" x="177"/>
        <item m="1" x="167"/>
        <item m="1" x="187"/>
        <item m="1" x="121"/>
        <item m="1" x="135"/>
        <item m="1" x="207"/>
        <item m="1" x="41"/>
        <item m="1" x="210"/>
        <item m="1" x="44"/>
        <item m="1" x="58"/>
        <item m="1" x="87"/>
        <item m="1" x="68"/>
        <item m="1" x="197"/>
        <item m="1" x="130"/>
        <item m="1" x="179"/>
        <item m="1" x="154"/>
        <item m="1" x="152"/>
        <item m="1" x="92"/>
        <item m="1" x="64"/>
        <item m="1" x="57"/>
        <item m="1" x="86"/>
        <item m="1" x="194"/>
        <item m="1" x="163"/>
        <item m="1" x="88"/>
        <item m="1" x="73"/>
        <item m="1" x="204"/>
        <item m="1" x="62"/>
        <item m="1" x="122"/>
        <item m="1" x="171"/>
        <item m="1" x="118"/>
        <item m="1" x="158"/>
        <item m="1" x="85"/>
        <item m="1" x="156"/>
        <item m="1" x="49"/>
        <item m="1" x="182"/>
        <item m="1" x="99"/>
        <item m="1" x="160"/>
        <item m="1" x="188"/>
        <item m="1" x="141"/>
        <item m="1" x="89"/>
        <item m="1" x="101"/>
        <item m="1" x="94"/>
        <item m="1" x="72"/>
        <item m="1" x="77"/>
        <item m="1" x="80"/>
        <item m="1" x="82"/>
        <item m="1" x="84"/>
        <item m="1" x="176"/>
        <item m="1" x="181"/>
        <item m="1" x="186"/>
        <item m="1" x="90"/>
        <item m="1" x="95"/>
        <item m="1" x="100"/>
        <item m="1" x="104"/>
        <item m="1" x="107"/>
        <item m="1" x="110"/>
        <item x="20"/>
        <item x="12"/>
        <item x="38"/>
        <item x="2"/>
        <item x="17"/>
        <item x="19"/>
        <item x="37"/>
        <item x="22"/>
        <item x="25"/>
        <item x="14"/>
        <item x="31"/>
        <item x="9"/>
        <item x="10"/>
        <item x="36"/>
        <item x="32"/>
        <item x="29"/>
        <item x="18"/>
        <item x="33"/>
        <item x="35"/>
        <item x="4"/>
        <item x="28"/>
        <item x="8"/>
        <item x="6"/>
        <item x="23"/>
        <item x="24"/>
        <item x="11"/>
        <item x="3"/>
        <item x="27"/>
        <item x="16"/>
        <item x="30"/>
        <item x="21"/>
        <item x="15"/>
        <item x="5"/>
        <item x="7"/>
        <item x="13"/>
        <item x="26"/>
        <item x="1"/>
        <item x="0"/>
        <item x="34"/>
      </items>
    </pivotField>
    <pivotField compact="0" outline="0" showAll="0"/>
    <pivotField compact="0" outline="0" showAll="0" defaultSubtotal="0"/>
    <pivotField axis="axisRow" compact="0" outline="0" showAll="0" sortType="ascending" defaultSubtotal="0">
      <items count="213">
        <item h="1" m="1" x="62"/>
        <item h="1" x="0"/>
        <item m="1" x="170"/>
        <item m="1" x="210"/>
        <item m="1" x="117"/>
        <item m="1" x="199"/>
        <item m="1" x="113"/>
        <item m="1" x="161"/>
        <item m="1" x="118"/>
        <item m="1" x="156"/>
        <item m="1" x="136"/>
        <item m="1" x="95"/>
        <item m="1" x="107"/>
        <item m="1" x="139"/>
        <item m="1" x="35"/>
        <item m="1" x="162"/>
        <item m="1" x="103"/>
        <item m="1" x="7"/>
        <item m="1" x="39"/>
        <item m="1" x="58"/>
        <item m="1" x="79"/>
        <item m="1" x="19"/>
        <item m="1" x="105"/>
        <item m="1" x="142"/>
        <item m="1" x="124"/>
        <item m="1" x="47"/>
        <item m="1" x="172"/>
        <item m="1" x="111"/>
        <item m="1" x="87"/>
        <item m="1" x="3"/>
        <item m="1" x="181"/>
        <item m="1" x="195"/>
        <item m="1" x="57"/>
        <item m="1" x="43"/>
        <item m="1" x="6"/>
        <item m="1" x="196"/>
        <item m="1" x="141"/>
        <item m="1" x="54"/>
        <item m="1" x="211"/>
        <item m="1" x="74"/>
        <item m="1" x="24"/>
        <item m="1" x="80"/>
        <item m="1" x="104"/>
        <item m="1" x="177"/>
        <item m="1" x="207"/>
        <item m="1" x="203"/>
        <item m="1" x="63"/>
        <item m="1" x="193"/>
        <item m="1" x="202"/>
        <item m="1" x="164"/>
        <item m="1" x="99"/>
        <item m="1" x="175"/>
        <item m="1" x="83"/>
        <item m="1" x="8"/>
        <item m="1" x="65"/>
        <item m="1" x="13"/>
        <item m="1" x="173"/>
        <item m="1" x="48"/>
        <item m="1" x="160"/>
        <item m="1" x="112"/>
        <item m="1" x="208"/>
        <item m="1" x="133"/>
        <item m="1" x="158"/>
        <item m="1" x="37"/>
        <item m="1" x="188"/>
        <item m="1" x="59"/>
        <item m="1" x="66"/>
        <item m="1" x="119"/>
        <item m="1" x="132"/>
        <item m="1" x="126"/>
        <item m="1" x="64"/>
        <item m="1" x="36"/>
        <item m="1" x="205"/>
        <item m="1" x="38"/>
        <item m="1" x="157"/>
        <item m="1" x="100"/>
        <item m="1" x="49"/>
        <item m="1" x="23"/>
        <item m="1" x="145"/>
        <item m="1" x="185"/>
        <item m="1" x="167"/>
        <item m="1" x="45"/>
        <item m="1" x="85"/>
        <item m="1" x="131"/>
        <item m="1" x="12"/>
        <item m="1" x="71"/>
        <item m="1" x="120"/>
        <item m="1" x="42"/>
        <item m="1" x="154"/>
        <item m="1" x="187"/>
        <item m="1" x="140"/>
        <item m="1" x="10"/>
        <item m="1" x="171"/>
        <item m="1" x="5"/>
        <item m="1" x="122"/>
        <item m="1" x="125"/>
        <item m="1" x="176"/>
        <item m="1" x="191"/>
        <item m="1" x="67"/>
        <item m="1" x="121"/>
        <item m="1" x="114"/>
        <item m="1" x="147"/>
        <item m="1" x="128"/>
        <item m="1" x="204"/>
        <item m="1" x="165"/>
        <item m="1" x="127"/>
        <item m="1" x="25"/>
        <item m="1" x="32"/>
        <item m="1" x="189"/>
        <item m="1" x="97"/>
        <item m="1" x="76"/>
        <item m="1" x="78"/>
        <item m="1" x="180"/>
        <item m="1" x="192"/>
        <item m="1" x="212"/>
        <item m="1" x="68"/>
        <item m="1" x="82"/>
        <item m="1" x="174"/>
        <item m="1" x="102"/>
        <item m="1" x="143"/>
        <item m="1" x="134"/>
        <item m="1" x="116"/>
        <item m="1" x="41"/>
        <item m="1" x="198"/>
        <item m="1" x="182"/>
        <item m="1" x="93"/>
        <item m="1" x="183"/>
        <item m="1" x="52"/>
        <item m="1" x="144"/>
        <item m="1" x="88"/>
        <item m="1" x="109"/>
        <item m="1" x="69"/>
        <item m="1" x="90"/>
        <item m="1" x="28"/>
        <item m="1" x="26"/>
        <item m="1" x="168"/>
        <item m="1" x="194"/>
        <item m="1" x="200"/>
        <item m="1" x="197"/>
        <item m="1" x="91"/>
        <item m="1" x="61"/>
        <item m="1" x="17"/>
        <item m="1" x="73"/>
        <item m="1" x="72"/>
        <item m="1" x="2"/>
        <item m="1" x="92"/>
        <item m="1" x="77"/>
        <item m="1" x="101"/>
        <item m="1" x="186"/>
        <item m="1" x="75"/>
        <item m="1" x="98"/>
        <item m="1" x="110"/>
        <item m="1" x="33"/>
        <item m="1" x="29"/>
        <item m="1" x="20"/>
        <item m="1" x="14"/>
        <item m="1" x="94"/>
        <item m="1" x="46"/>
        <item m="1" x="190"/>
        <item m="1" x="60"/>
        <item m="1" x="151"/>
        <item m="1" x="108"/>
        <item m="1" x="44"/>
        <item m="1" x="155"/>
        <item m="1" x="70"/>
        <item m="1" x="149"/>
        <item m="1" x="179"/>
        <item m="1" x="27"/>
        <item m="1" x="150"/>
        <item m="1" x="201"/>
        <item m="1" x="209"/>
        <item m="1" x="55"/>
        <item m="1" x="81"/>
        <item m="1" x="184"/>
        <item m="1" x="106"/>
        <item m="1" x="50"/>
        <item m="1" x="148"/>
        <item m="1" x="86"/>
        <item m="1" x="18"/>
        <item m="1" x="146"/>
        <item m="1" x="166"/>
        <item m="1" x="9"/>
        <item m="1" x="130"/>
        <item m="1" x="96"/>
        <item m="1" x="22"/>
        <item m="1" x="21"/>
        <item m="1" x="56"/>
        <item m="1" x="115"/>
        <item m="1" x="89"/>
        <item m="1" x="30"/>
        <item m="1" x="206"/>
        <item m="1" x="163"/>
        <item m="1" x="169"/>
        <item m="1" x="53"/>
        <item m="1" x="84"/>
        <item m="1" x="135"/>
        <item m="1" x="40"/>
        <item m="1" x="15"/>
        <item m="1" x="16"/>
        <item x="1"/>
        <item m="1" x="138"/>
        <item m="1" x="137"/>
        <item m="1" x="51"/>
        <item m="1" x="123"/>
        <item m="1" x="159"/>
        <item m="1" x="152"/>
        <item m="1" x="31"/>
        <item m="1" x="34"/>
        <item m="1" x="129"/>
        <item m="1" x="153"/>
        <item m="1" x="11"/>
        <item m="1" x="178"/>
        <item m="1" x="4"/>
      </items>
    </pivotField>
    <pivotField axis="axisCol" compact="0" outline="0" multipleItemSelectionAllowed="1" showAll="0" defaultSubtotal="0">
      <items count="22">
        <item m="1" x="13"/>
        <item x="0"/>
        <item x="1"/>
        <item x="2"/>
        <item m="1" x="20"/>
        <item m="1" x="19"/>
        <item m="1" x="10"/>
        <item m="1" x="8"/>
        <item m="1" x="17"/>
        <item m="1" x="7"/>
        <item m="1" x="16"/>
        <item m="1" x="9"/>
        <item m="1" x="14"/>
        <item m="1" x="11"/>
        <item m="1" x="21"/>
        <item m="1" x="12"/>
        <item m="1" x="18"/>
        <item m="1" x="6"/>
        <item m="1" x="15"/>
        <item m="1" x="5"/>
        <item m="1" x="4"/>
        <item x="3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"/>
  </rowFields>
  <rowItems count="2">
    <i>
      <x v="199"/>
    </i>
    <i t="grand">
      <x/>
    </i>
  </rowItems>
  <colFields count="1">
    <field x="6"/>
  </colFields>
  <colItems count="5">
    <i>
      <x v="1"/>
    </i>
    <i>
      <x v="2"/>
    </i>
    <i>
      <x v="3"/>
    </i>
    <i>
      <x v="21"/>
    </i>
    <i t="grand">
      <x/>
    </i>
  </colItems>
  <pageFields count="1">
    <pageField fld="2" item="209" hier="-1"/>
  </pageFields>
  <dataFields count="1">
    <dataField name="Sum of CalcDays" fld="7" baseField="3" baseItem="31" numFmtId="3"/>
  </dataFields>
  <formats count="4">
    <format dxfId="33">
      <pivotArea dataOnly="0" labelOnly="1" fieldPosition="0">
        <references count="1">
          <reference field="6" count="0"/>
        </references>
      </pivotArea>
    </format>
    <format dxfId="32">
      <pivotArea dataOnly="0" labelOnly="1" grandCol="1" outline="0" fieldPosition="0"/>
    </format>
    <format dxfId="31">
      <pivotArea dataOnly="0" labelOnly="1" fieldPosition="0">
        <references count="1">
          <reference field="6" count="0"/>
        </references>
      </pivotArea>
    </format>
    <format dxfId="3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tPmt" cacheId="2" dataOnRows="1" applyNumberFormats="0" applyBorderFormats="0" applyFontFormats="0" applyPatternFormats="0" applyAlignmentFormats="0" applyWidthHeightFormats="1" dataCaption="Values" updatedVersion="8" minRefreshableVersion="3" itemPrintTitles="1" createdVersion="6" indent="0" compact="0" compactData="0" multipleFieldFilters="0" fieldListSortAscending="1">
  <location ref="B5:G7" firstHeaderRow="1" firstDataRow="2" firstDataCol="1" rowPageCount="2" colPageCount="1"/>
  <pivotFields count="5">
    <pivotField axis="axisCol" compact="0" outline="0" showAll="0" defaultSubtotal="0">
      <items count="7">
        <item m="1" x="6"/>
        <item m="1" x="4"/>
        <item x="2"/>
        <item x="3"/>
        <item x="0"/>
        <item n=" " m="1" x="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119">
        <item m="1" x="105"/>
        <item m="1" x="66"/>
        <item m="1" x="67"/>
        <item m="1" x="68"/>
        <item m="1" x="69"/>
        <item m="1" x="71"/>
        <item m="1" x="73"/>
        <item m="1" x="75"/>
        <item m="1" x="76"/>
        <item m="1" x="77"/>
        <item m="1" x="113"/>
        <item m="1" x="115"/>
        <item m="1" x="117"/>
        <item m="1" x="78"/>
        <item m="1" x="79"/>
        <item m="1" x="80"/>
        <item m="1" x="81"/>
        <item m="1" x="83"/>
        <item m="1" x="85"/>
        <item m="1" x="87"/>
        <item m="1" x="88"/>
        <item m="1" x="89"/>
        <item m="1" x="63"/>
        <item m="1" x="64"/>
        <item m="1" x="65"/>
        <item m="1" x="90"/>
        <item m="1" x="91"/>
        <item m="1" x="92"/>
        <item m="1" x="93"/>
        <item m="1" x="95"/>
        <item m="1" x="97"/>
        <item m="1" x="99"/>
        <item m="1" x="100"/>
        <item m="1" x="101"/>
        <item m="1" x="70"/>
        <item m="1" x="72"/>
        <item m="1" x="74"/>
        <item m="1" x="102"/>
        <item m="1" x="103"/>
        <item m="1" x="104"/>
        <item m="1" x="106"/>
        <item m="1" x="107"/>
        <item m="1" x="108"/>
        <item m="1" x="109"/>
        <item m="1" x="110"/>
        <item m="1" x="111"/>
        <item m="1" x="82"/>
        <item m="1" x="84"/>
        <item m="1" x="86"/>
        <item m="1" x="112"/>
        <item m="1" x="114"/>
        <item m="1" x="116"/>
        <item m="1" x="57"/>
        <item m="1" x="58"/>
        <item m="1" x="59"/>
        <item m="1" x="60"/>
        <item m="1" x="61"/>
        <item m="1" x="62"/>
        <item m="1" x="94"/>
        <item m="1" x="96"/>
        <item m="1" x="98"/>
        <item x="22"/>
        <item x="21"/>
        <item x="37"/>
        <item x="24"/>
        <item x="25"/>
        <item x="23"/>
        <item x="50"/>
        <item x="39"/>
        <item x="20"/>
        <item x="36"/>
        <item x="47"/>
        <item x="52"/>
        <item x="43"/>
        <item x="3"/>
        <item x="2"/>
        <item x="33"/>
        <item x="30"/>
        <item x="42"/>
        <item x="31"/>
        <item x="29"/>
        <item x="41"/>
        <item x="32"/>
        <item x="28"/>
        <item x="11"/>
        <item x="13"/>
        <item x="45"/>
        <item x="0"/>
        <item x="38"/>
        <item x="12"/>
        <item x="49"/>
        <item x="54"/>
        <item x="48"/>
        <item x="10"/>
        <item x="19"/>
        <item x="14"/>
        <item x="1"/>
        <item x="27"/>
        <item x="4"/>
        <item x="7"/>
        <item x="9"/>
        <item x="8"/>
        <item x="6"/>
        <item x="40"/>
        <item x="5"/>
        <item x="15"/>
        <item x="46"/>
        <item x="34"/>
        <item x="26"/>
        <item x="16"/>
        <item x="17"/>
        <item x="56"/>
        <item x="18"/>
        <item x="51"/>
        <item x="53"/>
        <item x="35"/>
        <item x="44"/>
        <item x="5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93">
        <item x="22"/>
        <item x="20"/>
        <item x="23"/>
        <item x="34"/>
        <item x="19"/>
        <item x="57"/>
        <item x="65"/>
        <item x="26"/>
        <item x="73"/>
        <item x="88"/>
        <item x="78"/>
        <item x="72"/>
        <item x="43"/>
        <item x="55"/>
        <item x="64"/>
        <item x="61"/>
        <item x="58"/>
        <item x="70"/>
        <item x="75"/>
        <item x="71"/>
        <item x="59"/>
        <item x="66"/>
        <item x="67"/>
        <item x="79"/>
        <item x="82"/>
        <item x="68"/>
        <item x="84"/>
        <item x="80"/>
        <item x="83"/>
        <item x="89"/>
        <item x="17"/>
        <item x="90"/>
        <item x="62"/>
        <item x="86"/>
        <item x="92"/>
        <item x="31"/>
        <item x="33"/>
        <item x="32"/>
        <item x="76"/>
        <item x="77"/>
        <item x="91"/>
        <item x="85"/>
        <item x="87"/>
        <item x="69"/>
        <item x="74"/>
        <item x="81"/>
        <item x="18"/>
        <item x="21"/>
        <item x="2"/>
        <item x="0"/>
        <item x="3"/>
        <item x="47"/>
        <item x="39"/>
        <item x="1"/>
        <item x="40"/>
        <item x="37"/>
        <item x="4"/>
        <item x="38"/>
        <item x="46"/>
        <item x="36"/>
        <item x="5"/>
        <item x="44"/>
        <item x="30"/>
        <item x="9"/>
        <item x="24"/>
        <item x="11"/>
        <item x="7"/>
        <item x="8"/>
        <item x="29"/>
        <item x="6"/>
        <item x="25"/>
        <item x="10"/>
        <item x="52"/>
        <item x="51"/>
        <item x="16"/>
        <item x="14"/>
        <item x="15"/>
        <item x="45"/>
        <item x="13"/>
        <item x="53"/>
        <item x="12"/>
        <item x="41"/>
        <item x="35"/>
        <item x="63"/>
        <item x="56"/>
        <item x="49"/>
        <item x="27"/>
        <item x="28"/>
        <item x="50"/>
        <item x="54"/>
        <item x="42"/>
        <item x="60"/>
        <item x="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Items count="1">
    <i/>
  </rowItems>
  <colFields count="1">
    <field x="0"/>
  </colFields>
  <colItems count="5">
    <i>
      <x v="2"/>
    </i>
    <i>
      <x v="3"/>
    </i>
    <i>
      <x v="4"/>
    </i>
    <i>
      <x v="6"/>
    </i>
    <i t="grand">
      <x/>
    </i>
  </colItems>
  <pageFields count="2">
    <pageField fld="1" item="116" hier="-1"/>
    <pageField fld="2" hier="-1"/>
  </pageFields>
  <dataFields count="1">
    <dataField name="Sum of StateIPUPL" fld="3" baseField="0" baseItem="0" numFmtId="8"/>
  </dataFields>
  <formats count="11">
    <format dxfId="44">
      <pivotArea dataOnly="0" labelOnly="1" grandCol="1" outline="0" fieldPosition="0"/>
    </format>
    <format dxfId="43">
      <pivotArea dataOnly="0" labelOnly="1" grandCol="1" outline="0" fieldPosition="0"/>
    </format>
    <format dxfId="42">
      <pivotArea grandCol="1" outline="0" collapsedLevelsAreSubtotals="1" fieldPosition="0"/>
    </format>
    <format dxfId="41">
      <pivotArea dataOnly="0" labelOnly="1" grandCol="1" outline="0" fieldPosition="0"/>
    </format>
    <format dxfId="40">
      <pivotArea dataOnly="0" labelOnly="1" outline="0" axis="axisValues" fieldPosition="0"/>
    </format>
    <format dxfId="39">
      <pivotArea dataOnly="0" labelOnly="1" outline="0" fieldPosition="0">
        <references count="1">
          <reference field="0" count="0"/>
        </references>
      </pivotArea>
    </format>
    <format dxfId="38">
      <pivotArea dataOnly="0" labelOnly="1" grandCol="1" outline="0" fieldPosition="0"/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dataOnly="0" labelOnly="1" grandCol="1" outline="0" fieldPosition="0"/>
    </format>
    <format dxfId="35">
      <pivotArea outline="0" collapsedLevelsAreSubtotals="1" fieldPosition="0"/>
    </format>
    <format dxfId="3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TClaimAmt" cacheId="3" applyNumberFormats="0" applyBorderFormats="0" applyFontFormats="0" applyPatternFormats="0" applyAlignmentFormats="0" applyWidthHeightFormats="1" dataCaption="Values" updatedVersion="8" minRefreshableVersion="3" itemPrintTitles="1" createdVersion="5" indent="0" outline="1" outlineData="1" multipleFieldFilters="0" fieldListSortAscending="1">
  <location ref="A5:F8" firstHeaderRow="1" firstDataRow="2" firstDataCol="1" rowPageCount="2" colPageCount="1"/>
  <pivotFields count="11">
    <pivotField showAll="0" defaultSubtotal="0"/>
    <pivotField axis="axisPage" multipleItemSelectionAllowed="1" showAll="0" defaultSubtotal="0">
      <items count="239">
        <item x="46"/>
        <item x="56"/>
        <item x="12"/>
        <item x="67"/>
        <item x="2"/>
        <item m="1" x="84"/>
        <item x="63"/>
        <item x="60"/>
        <item x="48"/>
        <item x="68"/>
        <item x="65"/>
        <item m="1" x="181"/>
        <item x="66"/>
        <item x="62"/>
        <item x="59"/>
        <item x="64"/>
        <item x="70"/>
        <item m="1" x="142"/>
        <item m="1" x="168"/>
        <item m="1" x="148"/>
        <item m="1" x="231"/>
        <item m="1" x="162"/>
        <item m="1" x="180"/>
        <item m="1" x="129"/>
        <item m="1" x="126"/>
        <item m="1" x="143"/>
        <item x="61"/>
        <item m="1" x="122"/>
        <item x="72"/>
        <item m="1" x="214"/>
        <item m="1" x="173"/>
        <item m="1" x="235"/>
        <item x="52"/>
        <item m="1" x="217"/>
        <item m="1" x="171"/>
        <item x="18"/>
        <item m="1" x="134"/>
        <item m="1" x="125"/>
        <item m="1" x="91"/>
        <item m="1" x="96"/>
        <item m="1" x="120"/>
        <item m="1" x="108"/>
        <item m="1" x="137"/>
        <item m="1" x="220"/>
        <item m="1" x="213"/>
        <item m="1" x="110"/>
        <item m="1" x="130"/>
        <item m="1" x="151"/>
        <item m="1" x="210"/>
        <item m="1" x="99"/>
        <item m="1" x="116"/>
        <item m="1" x="193"/>
        <item x="69"/>
        <item m="1" x="77"/>
        <item m="1" x="117"/>
        <item m="1" x="169"/>
        <item m="1" x="191"/>
        <item m="1" x="219"/>
        <item m="1" x="184"/>
        <item m="1" x="121"/>
        <item m="1" x="124"/>
        <item m="1" x="179"/>
        <item m="1" x="183"/>
        <item m="1" x="205"/>
        <item x="73"/>
        <item m="1" x="236"/>
        <item m="1" x="225"/>
        <item m="1" x="208"/>
        <item m="1" x="90"/>
        <item m="1" x="131"/>
        <item m="1" x="229"/>
        <item m="1" x="135"/>
        <item x="71"/>
        <item m="1" x="232"/>
        <item m="1" x="154"/>
        <item m="1" x="189"/>
        <item m="1" x="86"/>
        <item m="1" x="105"/>
        <item m="1" x="161"/>
        <item m="1" x="186"/>
        <item m="1" x="103"/>
        <item m="1" x="127"/>
        <item m="1" x="132"/>
        <item m="1" x="164"/>
        <item m="1" x="145"/>
        <item m="1" x="185"/>
        <item m="1" x="201"/>
        <item m="1" x="107"/>
        <item m="1" x="204"/>
        <item m="1" x="88"/>
        <item m="1" x="93"/>
        <item m="1" x="146"/>
        <item m="1" x="199"/>
        <item m="1" x="190"/>
        <item m="1" x="158"/>
        <item m="1" x="177"/>
        <item m="1" x="187"/>
        <item m="1" x="176"/>
        <item m="1" x="97"/>
        <item m="1" x="85"/>
        <item m="1" x="221"/>
        <item m="1" x="114"/>
        <item m="1" x="106"/>
        <item m="1" x="78"/>
        <item m="1" x="228"/>
        <item m="1" x="170"/>
        <item m="1" x="119"/>
        <item m="1" x="172"/>
        <item m="1" x="155"/>
        <item m="1" x="81"/>
        <item m="1" x="202"/>
        <item m="1" x="160"/>
        <item m="1" x="224"/>
        <item m="1" x="166"/>
        <item m="1" x="222"/>
        <item m="1" x="238"/>
        <item m="1" x="197"/>
        <item m="1" x="153"/>
        <item m="1" x="95"/>
        <item m="1" x="215"/>
        <item m="1" x="223"/>
        <item m="1" x="194"/>
        <item m="1" x="196"/>
        <item m="1" x="218"/>
        <item m="1" x="159"/>
        <item m="1" x="94"/>
        <item m="1" x="227"/>
        <item m="1" x="206"/>
        <item m="1" x="233"/>
        <item m="1" x="80"/>
        <item m="1" x="141"/>
        <item m="1" x="149"/>
        <item m="1" x="140"/>
        <item m="1" x="192"/>
        <item m="1" x="76"/>
        <item m="1" x="212"/>
        <item m="1" x="174"/>
        <item m="1" x="112"/>
        <item m="1" x="98"/>
        <item m="1" x="195"/>
        <item m="1" x="209"/>
        <item m="1" x="216"/>
        <item m="1" x="100"/>
        <item m="1" x="175"/>
        <item m="1" x="178"/>
        <item m="1" x="203"/>
        <item m="1" x="89"/>
        <item m="1" x="74"/>
        <item m="1" x="92"/>
        <item m="1" x="83"/>
        <item m="1" x="82"/>
        <item m="1" x="200"/>
        <item m="1" x="182"/>
        <item m="1" x="237"/>
        <item m="1" x="109"/>
        <item m="1" x="79"/>
        <item m="1" x="157"/>
        <item m="1" x="207"/>
        <item m="1" x="138"/>
        <item m="1" x="102"/>
        <item m="1" x="165"/>
        <item m="1" x="156"/>
        <item m="1" x="75"/>
        <item m="1" x="152"/>
        <item m="1" x="188"/>
        <item m="1" x="211"/>
        <item m="1" x="163"/>
        <item m="1" x="198"/>
        <item m="1" x="87"/>
        <item m="1" x="147"/>
        <item m="1" x="133"/>
        <item m="1" x="123"/>
        <item m="1" x="150"/>
        <item m="1" x="234"/>
        <item m="1" x="118"/>
        <item m="1" x="144"/>
        <item m="1" x="226"/>
        <item m="1" x="167"/>
        <item m="1" x="230"/>
        <item m="1" x="128"/>
        <item m="1" x="113"/>
        <item m="1" x="139"/>
        <item m="1" x="136"/>
        <item m="1" x="104"/>
        <item m="1" x="111"/>
        <item m="1" x="115"/>
        <item m="1" x="101"/>
        <item x="19"/>
        <item x="53"/>
        <item x="38"/>
        <item x="51"/>
        <item x="58"/>
        <item x="54"/>
        <item x="35"/>
        <item x="29"/>
        <item x="24"/>
        <item x="1"/>
        <item x="42"/>
        <item x="31"/>
        <item x="27"/>
        <item x="13"/>
        <item x="36"/>
        <item x="23"/>
        <item x="32"/>
        <item x="43"/>
        <item x="10"/>
        <item x="14"/>
        <item x="44"/>
        <item x="20"/>
        <item x="49"/>
        <item x="30"/>
        <item x="6"/>
        <item x="34"/>
        <item x="11"/>
        <item x="4"/>
        <item x="47"/>
        <item x="39"/>
        <item x="25"/>
        <item x="37"/>
        <item x="45"/>
        <item x="28"/>
        <item x="17"/>
        <item x="41"/>
        <item x="33"/>
        <item x="50"/>
        <item x="8"/>
        <item x="3"/>
        <item x="15"/>
        <item x="5"/>
        <item x="7"/>
        <item x="9"/>
        <item x="16"/>
        <item x="55"/>
        <item x="26"/>
        <item x="40"/>
        <item x="22"/>
        <item x="21"/>
        <item x="0"/>
        <item x="57"/>
      </items>
    </pivotField>
    <pivotField axis="axisPage" showAll="0" defaultSubtotal="0">
      <items count="211">
        <item m="1" x="162"/>
        <item m="1" x="166"/>
        <item m="1" x="170"/>
        <item m="1" x="175"/>
        <item m="1" x="180"/>
        <item m="1" x="185"/>
        <item m="1" x="189"/>
        <item m="1" x="191"/>
        <item m="1" x="193"/>
        <item m="1" x="123"/>
        <item m="1" x="126"/>
        <item m="1" x="129"/>
        <item m="1" x="198"/>
        <item m="1" x="202"/>
        <item m="1" x="206"/>
        <item m="1" x="39"/>
        <item m="1" x="43"/>
        <item m="1" x="47"/>
        <item m="1" x="50"/>
        <item m="1" x="52"/>
        <item m="1" x="54"/>
        <item m="1" x="143"/>
        <item m="1" x="147"/>
        <item m="1" x="151"/>
        <item m="1" x="59"/>
        <item m="1" x="63"/>
        <item m="1" x="67"/>
        <item m="1" x="71"/>
        <item m="1" x="74"/>
        <item m="1" x="46"/>
        <item m="1" x="61"/>
        <item m="1" x="119"/>
        <item m="1" x="134"/>
        <item m="1" x="165"/>
        <item m="1" x="114"/>
        <item m="1" x="93"/>
        <item m="1" x="195"/>
        <item m="1" x="113"/>
        <item m="1" x="146"/>
        <item m="1" x="40"/>
        <item m="1" x="120"/>
        <item m="1" x="139"/>
        <item m="1" x="125"/>
        <item m="1" x="142"/>
        <item m="1" x="76"/>
        <item m="1" x="111"/>
        <item m="1" x="112"/>
        <item m="1" x="108"/>
        <item m="1" x="103"/>
        <item m="1" x="136"/>
        <item m="1" x="132"/>
        <item m="1" x="199"/>
        <item m="1" x="184"/>
        <item m="1" x="155"/>
        <item m="1" x="96"/>
        <item m="1" x="98"/>
        <item m="1" x="161"/>
        <item m="1" x="97"/>
        <item m="1" x="205"/>
        <item m="1" x="150"/>
        <item m="1" x="169"/>
        <item m="1" x="149"/>
        <item m="1" x="79"/>
        <item m="1" x="117"/>
        <item m="1" x="190"/>
        <item m="1" x="75"/>
        <item m="1" x="66"/>
        <item m="1" x="51"/>
        <item m="1" x="153"/>
        <item m="1" x="60"/>
        <item m="1" x="109"/>
        <item m="1" x="208"/>
        <item m="1" x="105"/>
        <item m="1" x="209"/>
        <item m="1" x="159"/>
        <item m="1" x="56"/>
        <item m="1" x="78"/>
        <item m="1" x="157"/>
        <item m="1" x="83"/>
        <item m="1" x="106"/>
        <item m="1" x="133"/>
        <item m="1" x="131"/>
        <item m="1" x="183"/>
        <item m="1" x="172"/>
        <item m="1" x="70"/>
        <item m="1" x="81"/>
        <item m="1" x="148"/>
        <item m="1" x="69"/>
        <item m="1" x="48"/>
        <item m="1" x="102"/>
        <item m="1" x="115"/>
        <item m="1" x="164"/>
        <item m="1" x="192"/>
        <item m="1" x="178"/>
        <item m="1" x="128"/>
        <item m="1" x="137"/>
        <item m="1" x="53"/>
        <item m="1" x="127"/>
        <item m="1" x="91"/>
        <item m="1" x="174"/>
        <item m="1" x="145"/>
        <item m="1" x="140"/>
        <item m="1" x="203"/>
        <item m="1" x="201"/>
        <item m="1" x="138"/>
        <item m="1" x="200"/>
        <item m="1" x="173"/>
        <item m="1" x="45"/>
        <item m="1" x="55"/>
        <item m="1" x="116"/>
        <item m="1" x="168"/>
        <item m="1" x="196"/>
        <item m="1" x="42"/>
        <item m="1" x="144"/>
        <item m="1" x="124"/>
        <item m="1" x="65"/>
        <item m="1" x="177"/>
        <item m="1" x="167"/>
        <item m="1" x="187"/>
        <item m="1" x="121"/>
        <item m="1" x="135"/>
        <item m="1" x="207"/>
        <item m="1" x="41"/>
        <item m="1" x="210"/>
        <item m="1" x="44"/>
        <item m="1" x="58"/>
        <item m="1" x="87"/>
        <item m="1" x="68"/>
        <item m="1" x="197"/>
        <item m="1" x="130"/>
        <item m="1" x="179"/>
        <item m="1" x="154"/>
        <item m="1" x="152"/>
        <item m="1" x="92"/>
        <item m="1" x="64"/>
        <item m="1" x="57"/>
        <item m="1" x="86"/>
        <item m="1" x="194"/>
        <item m="1" x="163"/>
        <item m="1" x="88"/>
        <item m="1" x="73"/>
        <item m="1" x="204"/>
        <item m="1" x="62"/>
        <item m="1" x="122"/>
        <item m="1" x="171"/>
        <item m="1" x="118"/>
        <item m="1" x="158"/>
        <item m="1" x="85"/>
        <item m="1" x="156"/>
        <item m="1" x="49"/>
        <item m="1" x="182"/>
        <item m="1" x="99"/>
        <item m="1" x="160"/>
        <item m="1" x="188"/>
        <item m="1" x="141"/>
        <item m="1" x="89"/>
        <item m="1" x="101"/>
        <item m="1" x="94"/>
        <item m="1" x="72"/>
        <item m="1" x="77"/>
        <item m="1" x="80"/>
        <item m="1" x="82"/>
        <item m="1" x="84"/>
        <item m="1" x="176"/>
        <item m="1" x="181"/>
        <item m="1" x="186"/>
        <item m="1" x="90"/>
        <item m="1" x="95"/>
        <item m="1" x="100"/>
        <item m="1" x="104"/>
        <item m="1" x="107"/>
        <item m="1" x="110"/>
        <item x="20"/>
        <item x="12"/>
        <item x="38"/>
        <item x="2"/>
        <item x="17"/>
        <item x="19"/>
        <item x="37"/>
        <item x="22"/>
        <item x="25"/>
        <item x="14"/>
        <item x="31"/>
        <item x="9"/>
        <item x="10"/>
        <item x="36"/>
        <item x="32"/>
        <item x="29"/>
        <item x="18"/>
        <item x="33"/>
        <item x="35"/>
        <item x="4"/>
        <item x="28"/>
        <item x="8"/>
        <item x="6"/>
        <item x="23"/>
        <item x="24"/>
        <item x="11"/>
        <item x="3"/>
        <item x="27"/>
        <item x="16"/>
        <item x="30"/>
        <item x="21"/>
        <item x="15"/>
        <item x="5"/>
        <item x="7"/>
        <item x="13"/>
        <item x="26"/>
        <item x="1"/>
        <item x="0"/>
        <item x="34"/>
      </items>
    </pivotField>
    <pivotField showAll="0"/>
    <pivotField showAll="0" defaultSubtotal="0"/>
    <pivotField axis="axisRow" showAll="0" sortType="ascending" defaultSubtotal="0">
      <items count="213">
        <item h="1" m="1" x="62"/>
        <item h="1" x="0"/>
        <item m="1" x="170"/>
        <item m="1" x="210"/>
        <item m="1" x="117"/>
        <item m="1" x="199"/>
        <item m="1" x="113"/>
        <item m="1" x="161"/>
        <item m="1" x="118"/>
        <item m="1" x="156"/>
        <item m="1" x="136"/>
        <item m="1" x="95"/>
        <item m="1" x="107"/>
        <item m="1" x="139"/>
        <item m="1" x="35"/>
        <item m="1" x="162"/>
        <item m="1" x="103"/>
        <item m="1" x="7"/>
        <item m="1" x="39"/>
        <item m="1" x="58"/>
        <item m="1" x="79"/>
        <item m="1" x="19"/>
        <item m="1" x="105"/>
        <item m="1" x="142"/>
        <item m="1" x="124"/>
        <item m="1" x="47"/>
        <item m="1" x="172"/>
        <item m="1" x="111"/>
        <item m="1" x="87"/>
        <item m="1" x="3"/>
        <item m="1" x="181"/>
        <item m="1" x="195"/>
        <item m="1" x="57"/>
        <item m="1" x="43"/>
        <item m="1" x="6"/>
        <item m="1" x="196"/>
        <item m="1" x="141"/>
        <item m="1" x="54"/>
        <item m="1" x="211"/>
        <item m="1" x="74"/>
        <item m="1" x="24"/>
        <item m="1" x="80"/>
        <item m="1" x="104"/>
        <item m="1" x="177"/>
        <item m="1" x="207"/>
        <item m="1" x="203"/>
        <item m="1" x="63"/>
        <item m="1" x="193"/>
        <item m="1" x="202"/>
        <item m="1" x="164"/>
        <item m="1" x="99"/>
        <item m="1" x="175"/>
        <item m="1" x="83"/>
        <item m="1" x="8"/>
        <item m="1" x="65"/>
        <item m="1" x="13"/>
        <item m="1" x="173"/>
        <item m="1" x="48"/>
        <item m="1" x="160"/>
        <item m="1" x="112"/>
        <item m="1" x="208"/>
        <item m="1" x="133"/>
        <item m="1" x="158"/>
        <item m="1" x="37"/>
        <item m="1" x="188"/>
        <item m="1" x="59"/>
        <item m="1" x="66"/>
        <item m="1" x="119"/>
        <item m="1" x="132"/>
        <item m="1" x="126"/>
        <item m="1" x="64"/>
        <item m="1" x="36"/>
        <item m="1" x="205"/>
        <item m="1" x="38"/>
        <item m="1" x="157"/>
        <item m="1" x="100"/>
        <item m="1" x="49"/>
        <item m="1" x="23"/>
        <item m="1" x="145"/>
        <item m="1" x="185"/>
        <item m="1" x="167"/>
        <item m="1" x="45"/>
        <item m="1" x="85"/>
        <item m="1" x="131"/>
        <item m="1" x="12"/>
        <item m="1" x="71"/>
        <item m="1" x="120"/>
        <item m="1" x="42"/>
        <item m="1" x="154"/>
        <item m="1" x="187"/>
        <item m="1" x="140"/>
        <item m="1" x="10"/>
        <item m="1" x="171"/>
        <item m="1" x="5"/>
        <item m="1" x="122"/>
        <item m="1" x="125"/>
        <item m="1" x="176"/>
        <item m="1" x="191"/>
        <item m="1" x="67"/>
        <item m="1" x="121"/>
        <item m="1" x="114"/>
        <item m="1" x="147"/>
        <item m="1" x="128"/>
        <item m="1" x="204"/>
        <item m="1" x="165"/>
        <item m="1" x="127"/>
        <item m="1" x="25"/>
        <item m="1" x="32"/>
        <item m="1" x="189"/>
        <item m="1" x="97"/>
        <item m="1" x="76"/>
        <item m="1" x="78"/>
        <item m="1" x="180"/>
        <item m="1" x="192"/>
        <item m="1" x="212"/>
        <item m="1" x="68"/>
        <item m="1" x="82"/>
        <item m="1" x="174"/>
        <item m="1" x="102"/>
        <item m="1" x="143"/>
        <item m="1" x="134"/>
        <item m="1" x="116"/>
        <item m="1" x="41"/>
        <item m="1" x="198"/>
        <item m="1" x="182"/>
        <item m="1" x="93"/>
        <item m="1" x="183"/>
        <item m="1" x="52"/>
        <item m="1" x="144"/>
        <item m="1" x="88"/>
        <item m="1" x="109"/>
        <item m="1" x="69"/>
        <item m="1" x="90"/>
        <item m="1" x="28"/>
        <item m="1" x="26"/>
        <item m="1" x="168"/>
        <item m="1" x="194"/>
        <item m="1" x="200"/>
        <item m="1" x="197"/>
        <item m="1" x="91"/>
        <item m="1" x="61"/>
        <item m="1" x="17"/>
        <item m="1" x="73"/>
        <item m="1" x="72"/>
        <item m="1" x="2"/>
        <item m="1" x="92"/>
        <item m="1" x="77"/>
        <item m="1" x="101"/>
        <item m="1" x="186"/>
        <item m="1" x="75"/>
        <item m="1" x="98"/>
        <item m="1" x="110"/>
        <item m="1" x="33"/>
        <item m="1" x="29"/>
        <item m="1" x="20"/>
        <item m="1" x="14"/>
        <item m="1" x="94"/>
        <item m="1" x="46"/>
        <item m="1" x="190"/>
        <item m="1" x="60"/>
        <item m="1" x="151"/>
        <item m="1" x="108"/>
        <item m="1" x="44"/>
        <item m="1" x="155"/>
        <item m="1" x="70"/>
        <item m="1" x="149"/>
        <item m="1" x="179"/>
        <item m="1" x="27"/>
        <item m="1" x="150"/>
        <item m="1" x="201"/>
        <item m="1" x="209"/>
        <item m="1" x="55"/>
        <item m="1" x="81"/>
        <item m="1" x="184"/>
        <item m="1" x="106"/>
        <item m="1" x="50"/>
        <item m="1" x="148"/>
        <item m="1" x="86"/>
        <item m="1" x="18"/>
        <item m="1" x="146"/>
        <item m="1" x="166"/>
        <item m="1" x="9"/>
        <item m="1" x="130"/>
        <item m="1" x="96"/>
        <item m="1" x="22"/>
        <item m="1" x="21"/>
        <item m="1" x="56"/>
        <item m="1" x="115"/>
        <item m="1" x="89"/>
        <item m="1" x="30"/>
        <item m="1" x="206"/>
        <item m="1" x="163"/>
        <item m="1" x="169"/>
        <item m="1" x="53"/>
        <item m="1" x="84"/>
        <item m="1" x="135"/>
        <item m="1" x="40"/>
        <item m="1" x="15"/>
        <item m="1" x="16"/>
        <item x="1"/>
        <item m="1" x="138"/>
        <item m="1" x="137"/>
        <item m="1" x="51"/>
        <item m="1" x="123"/>
        <item m="1" x="159"/>
        <item m="1" x="152"/>
        <item m="1" x="31"/>
        <item m="1" x="34"/>
        <item m="1" x="129"/>
        <item m="1" x="153"/>
        <item m="1" x="11"/>
        <item m="1" x="178"/>
        <item m="1" x="4"/>
      </items>
    </pivotField>
    <pivotField axis="axisCol" multipleItemSelectionAllowed="1" showAll="0" defaultSubtotal="0">
      <items count="22">
        <item m="1" x="13"/>
        <item x="0"/>
        <item x="1"/>
        <item x="2"/>
        <item m="1" x="20"/>
        <item m="1" x="19"/>
        <item m="1" x="10"/>
        <item m="1" x="8"/>
        <item m="1" x="17"/>
        <item m="1" x="7"/>
        <item m="1" x="16"/>
        <item m="1" x="9"/>
        <item m="1" x="14"/>
        <item m="1" x="11"/>
        <item m="1" x="21"/>
        <item m="1" x="12"/>
        <item m="1" x="18"/>
        <item m="1" x="6"/>
        <item m="1" x="15"/>
        <item m="1" x="5"/>
        <item m="1" x="4"/>
        <item x="3"/>
      </items>
    </pivotField>
    <pivotField showAll="0" defaultSubtotal="0"/>
    <pivotField showAll="0" defaultSubtotal="0"/>
    <pivotField showAll="0" defaultSubtotal="0"/>
    <pivotField dataField="1" showAll="0" defaultSubtotal="0"/>
  </pivotFields>
  <rowFields count="1">
    <field x="5"/>
  </rowFields>
  <rowItems count="2">
    <i>
      <x v="199"/>
    </i>
    <i t="grand">
      <x/>
    </i>
  </rowItems>
  <colFields count="1">
    <field x="6"/>
  </colFields>
  <colItems count="5">
    <i>
      <x v="1"/>
    </i>
    <i>
      <x v="2"/>
    </i>
    <i>
      <x v="3"/>
    </i>
    <i>
      <x v="21"/>
    </i>
    <i t="grand">
      <x/>
    </i>
  </colItems>
  <pageFields count="2">
    <pageField fld="2" item="209" hier="-1"/>
    <pageField fld="1" hier="-1"/>
  </pageFields>
  <dataFields count="1">
    <dataField name="Sum of TotalPaid" fld="10" baseField="4" baseItem="9" numFmtId="164"/>
  </dataFields>
  <formats count="17">
    <format dxfId="28">
      <pivotArea collapsedLevelsAreSubtotals="1" fieldPosition="0">
        <references count="2">
          <reference field="5" count="1">
            <x v="16"/>
          </reference>
          <reference field="6" count="1" selected="0">
            <x v="1"/>
          </reference>
        </references>
      </pivotArea>
    </format>
    <format dxfId="27">
      <pivotArea collapsedLevelsAreSubtotals="1" fieldPosition="0">
        <references count="2">
          <reference field="5" count="1">
            <x v="50"/>
          </reference>
          <reference field="6" count="1" selected="0">
            <x v="1"/>
          </reference>
        </references>
      </pivotArea>
    </format>
    <format dxfId="26">
      <pivotArea collapsedLevelsAreSubtotals="1" fieldPosition="0">
        <references count="2">
          <reference field="5" count="1">
            <x v="77"/>
          </reference>
          <reference field="6" count="1" selected="0">
            <x v="1"/>
          </reference>
        </references>
      </pivotArea>
    </format>
    <format dxfId="25">
      <pivotArea collapsedLevelsAreSubtotals="1" fieldPosition="0">
        <references count="2">
          <reference field="5" count="1">
            <x v="93"/>
          </reference>
          <reference field="6" count="1" selected="0">
            <x v="1"/>
          </reference>
        </references>
      </pivotArea>
    </format>
    <format dxfId="24">
      <pivotArea collapsedLevelsAreSubtotals="1" fieldPosition="0">
        <references count="2">
          <reference field="5" count="1">
            <x v="84"/>
          </reference>
          <reference field="6" count="1" selected="0">
            <x v="1"/>
          </reference>
        </references>
      </pivotArea>
    </format>
    <format dxfId="23">
      <pivotArea collapsedLevelsAreSubtotals="1" fieldPosition="0">
        <references count="2">
          <reference field="5" count="1">
            <x v="185"/>
          </reference>
          <reference field="6" count="1" selected="0">
            <x v="1"/>
          </reference>
        </references>
      </pivotArea>
    </format>
    <format dxfId="22">
      <pivotArea collapsedLevelsAreSubtotals="1" fieldPosition="0">
        <references count="2">
          <reference field="5" count="33">
            <x v="16"/>
            <x v="17"/>
            <x v="22"/>
            <x v="23"/>
            <x v="24"/>
            <x v="35"/>
            <x v="40"/>
            <x v="52"/>
            <x v="53"/>
            <x v="61"/>
            <x v="65"/>
            <x v="68"/>
            <x v="71"/>
            <x v="75"/>
            <x v="77"/>
            <x v="80"/>
            <x v="81"/>
            <x v="84"/>
            <x v="91"/>
            <x v="93"/>
            <x v="102"/>
            <x v="104"/>
            <x v="108"/>
            <x v="111"/>
            <x v="120"/>
            <x v="128"/>
            <x v="140"/>
            <x v="142"/>
            <x v="148"/>
            <x v="152"/>
            <x v="169"/>
            <x v="171"/>
            <x v="185"/>
          </reference>
          <reference field="6" count="1" selected="0">
            <x v="1"/>
          </reference>
        </references>
      </pivotArea>
    </format>
    <format dxfId="21">
      <pivotArea collapsedLevelsAreSubtotals="1" fieldPosition="0">
        <references count="2">
          <reference field="5" count="1">
            <x v="2"/>
          </reference>
          <reference field="6" count="2" selected="0">
            <x v="1"/>
            <x v="2"/>
          </reference>
        </references>
      </pivotArea>
    </format>
    <format dxfId="20">
      <pivotArea collapsedLevelsAreSubtotals="1" fieldPosition="0">
        <references count="2">
          <reference field="5" count="1">
            <x v="111"/>
          </reference>
          <reference field="6" count="2" selected="0">
            <x v="1"/>
            <x v="2"/>
          </reference>
        </references>
      </pivotArea>
    </format>
    <format dxfId="19">
      <pivotArea collapsedLevelsAreSubtotals="1" fieldPosition="0">
        <references count="2">
          <reference field="5" count="1">
            <x v="2"/>
          </reference>
          <reference field="6" count="1" selected="0">
            <x v="2"/>
          </reference>
        </references>
      </pivotArea>
    </format>
    <format dxfId="18">
      <pivotArea collapsedLevelsAreSubtotals="1" fieldPosition="0">
        <references count="2">
          <reference field="5" count="1">
            <x v="111"/>
          </reference>
          <reference field="6" count="1" selected="0">
            <x v="2"/>
          </reference>
        </references>
      </pivotArea>
    </format>
    <format dxfId="17">
      <pivotArea outline="0" fieldPosition="0">
        <references count="1">
          <reference field="4294967294" count="1">
            <x v="0"/>
          </reference>
        </references>
      </pivotArea>
    </format>
    <format dxfId="16">
      <pivotArea collapsedLevelsAreSubtotals="1" fieldPosition="0">
        <references count="2">
          <reference field="5" count="1">
            <x v="2"/>
          </reference>
          <reference field="6" count="1" selected="0">
            <x v="1"/>
          </reference>
        </references>
      </pivotArea>
    </format>
    <format dxfId="15">
      <pivotArea collapsedLevelsAreSubtotals="1" fieldPosition="0">
        <references count="2">
          <reference field="5" count="1">
            <x v="111"/>
          </reference>
          <reference field="6" count="1" selected="0">
            <x v="1"/>
          </reference>
        </references>
      </pivotArea>
    </format>
    <format dxfId="14">
      <pivotArea dataOnly="0" labelOnly="1" fieldPosition="0">
        <references count="1">
          <reference field="6" count="0"/>
        </references>
      </pivotArea>
    </format>
    <format dxfId="13">
      <pivotArea dataOnly="0" labelOnly="1" grandCol="1" outline="0" fieldPosition="0"/>
    </format>
    <format dxfId="12">
      <pivotArea collapsedLevelsAreSubtotals="1" fieldPosition="0">
        <references count="2">
          <reference field="5" count="1">
            <x v="50"/>
          </reference>
          <reference field="6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topLeftCell="A11" zoomScaleNormal="100" workbookViewId="0">
      <selection activeCell="B50" sqref="B50:B61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3" t="s">
        <v>13</v>
      </c>
      <c r="B1" s="11"/>
    </row>
    <row r="2" spans="1:2" x14ac:dyDescent="0.2">
      <c r="A2" s="13"/>
      <c r="B2" s="11"/>
    </row>
    <row r="3" spans="1:2" x14ac:dyDescent="0.2">
      <c r="A3" s="13"/>
      <c r="B3" s="11"/>
    </row>
    <row r="4" spans="1:2" x14ac:dyDescent="0.2">
      <c r="A4" s="12">
        <v>1</v>
      </c>
      <c r="B4" s="11" t="s">
        <v>12</v>
      </c>
    </row>
    <row r="5" spans="1:2" ht="25.5" x14ac:dyDescent="0.2">
      <c r="A5" s="12">
        <v>2</v>
      </c>
      <c r="B5" s="11" t="s">
        <v>27</v>
      </c>
    </row>
    <row r="6" spans="1:2" x14ac:dyDescent="0.2">
      <c r="A6" s="12">
        <v>3</v>
      </c>
      <c r="B6" s="11" t="s">
        <v>14</v>
      </c>
    </row>
    <row r="7" spans="1:2" x14ac:dyDescent="0.2">
      <c r="A7" s="12">
        <v>4</v>
      </c>
      <c r="B7" s="11" t="s">
        <v>15</v>
      </c>
    </row>
    <row r="8" spans="1:2" x14ac:dyDescent="0.2">
      <c r="A8" s="12">
        <v>5</v>
      </c>
      <c r="B8" s="11" t="s">
        <v>16</v>
      </c>
    </row>
    <row r="9" spans="1:2" ht="25.5" x14ac:dyDescent="0.2">
      <c r="A9" s="12">
        <v>6</v>
      </c>
      <c r="B9" s="11" t="s">
        <v>11</v>
      </c>
    </row>
    <row r="10" spans="1:2" ht="25.5" x14ac:dyDescent="0.2">
      <c r="A10" s="12">
        <v>7</v>
      </c>
      <c r="B10" s="11" t="s">
        <v>17</v>
      </c>
    </row>
    <row r="50" spans="2:2" x14ac:dyDescent="0.2">
      <c r="B50" s="20" t="s">
        <v>39</v>
      </c>
    </row>
    <row r="51" spans="2:2" x14ac:dyDescent="0.2">
      <c r="B51" s="17" t="str">
        <f>LEFT(B50,4)&amp;"-02"</f>
        <v>2022-02</v>
      </c>
    </row>
    <row r="52" spans="2:2" x14ac:dyDescent="0.2">
      <c r="B52" s="17" t="str">
        <f>LEFT(B51,4)&amp;"-03"</f>
        <v>2022-03</v>
      </c>
    </row>
    <row r="53" spans="2:2" x14ac:dyDescent="0.2">
      <c r="B53" s="17" t="str">
        <f>LEFT(B52,4)&amp;"-04"</f>
        <v>2022-04</v>
      </c>
    </row>
    <row r="54" spans="2:2" x14ac:dyDescent="0.2">
      <c r="B54" s="17" t="str">
        <f>LEFT(B53,4)&amp;"-05"</f>
        <v>2022-05</v>
      </c>
    </row>
    <row r="55" spans="2:2" x14ac:dyDescent="0.2">
      <c r="B55" s="17" t="str">
        <f>LEFT(B54,4)&amp;"-06"</f>
        <v>2022-06</v>
      </c>
    </row>
    <row r="56" spans="2:2" x14ac:dyDescent="0.2">
      <c r="B56" s="17" t="str">
        <f>LEFT(B55,4)&amp;"-07"</f>
        <v>2022-07</v>
      </c>
    </row>
    <row r="57" spans="2:2" x14ac:dyDescent="0.2">
      <c r="B57" s="17" t="str">
        <f>LEFT(B56,4)&amp;"-08"</f>
        <v>2022-08</v>
      </c>
    </row>
    <row r="58" spans="2:2" x14ac:dyDescent="0.2">
      <c r="B58" s="17" t="str">
        <f>LEFT(B57,4)&amp;"-09"</f>
        <v>2022-09</v>
      </c>
    </row>
    <row r="59" spans="2:2" x14ac:dyDescent="0.2">
      <c r="B59" s="17" t="str">
        <f>LEFT(B58,4)&amp;"-10"</f>
        <v>2022-10</v>
      </c>
    </row>
    <row r="60" spans="2:2" x14ac:dyDescent="0.2">
      <c r="B60" s="17" t="str">
        <f>LEFT(B59,4)&amp;"-11"</f>
        <v>2022-11</v>
      </c>
    </row>
    <row r="61" spans="2:2" x14ac:dyDescent="0.2">
      <c r="B61" s="17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8"/>
  <sheetViews>
    <sheetView showGridLines="0" tabSelected="1" zoomScaleNormal="100" workbookViewId="0">
      <pane ySplit="16" topLeftCell="A17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31.28515625" bestFit="1" customWidth="1"/>
    <col min="3" max="3" width="18.7109375" bestFit="1" customWidth="1"/>
    <col min="4" max="6" width="13.85546875" bestFit="1" customWidth="1"/>
    <col min="7" max="7" width="14.42578125" bestFit="1" customWidth="1"/>
  </cols>
  <sheetData>
    <row r="1" spans="1:7" x14ac:dyDescent="0.2">
      <c r="A1" s="15" t="s">
        <v>48</v>
      </c>
    </row>
    <row r="2" spans="1:7" x14ac:dyDescent="0.2">
      <c r="B2" s="1" t="s">
        <v>25</v>
      </c>
      <c r="C2" t="s">
        <v>48</v>
      </c>
      <c r="D2" s="7">
        <f>IF(C2=C13,0,"Dates don't match")</f>
        <v>0</v>
      </c>
    </row>
    <row r="3" spans="1:7" x14ac:dyDescent="0.2">
      <c r="B3" s="1" t="s">
        <v>26</v>
      </c>
      <c r="C3" t="s">
        <v>8</v>
      </c>
    </row>
    <row r="5" spans="1:7" x14ac:dyDescent="0.2">
      <c r="C5" s="1" t="s">
        <v>24</v>
      </c>
    </row>
    <row r="6" spans="1:7" x14ac:dyDescent="0.2">
      <c r="C6" s="9" t="s">
        <v>6</v>
      </c>
      <c r="D6" s="9" t="s">
        <v>4</v>
      </c>
      <c r="E6" s="9" t="s">
        <v>5</v>
      </c>
      <c r="F6" s="9" t="s">
        <v>7</v>
      </c>
      <c r="G6" s="10" t="s">
        <v>0</v>
      </c>
    </row>
    <row r="7" spans="1:7" x14ac:dyDescent="0.2">
      <c r="B7" s="6" t="s">
        <v>18</v>
      </c>
      <c r="C7" s="21">
        <v>489306.9883406614</v>
      </c>
      <c r="D7" s="21">
        <v>1382908.0269799819</v>
      </c>
      <c r="E7" s="21">
        <v>1149541.1468074997</v>
      </c>
      <c r="F7" s="21">
        <v>2314083.5194885661</v>
      </c>
      <c r="G7" s="22">
        <v>5335839.6816167086</v>
      </c>
    </row>
    <row r="8" spans="1:7" x14ac:dyDescent="0.2">
      <c r="B8" s="19"/>
      <c r="C8" s="18"/>
      <c r="D8" s="18"/>
      <c r="E8" s="18"/>
      <c r="F8" s="18"/>
      <c r="G8" s="18"/>
    </row>
    <row r="9" spans="1:7" x14ac:dyDescent="0.2">
      <c r="B9" t="s">
        <v>19</v>
      </c>
      <c r="C9" s="5">
        <f>SUM(C7:C8)</f>
        <v>489306.9883406614</v>
      </c>
      <c r="D9" s="5">
        <f>SUM(D7:D8)</f>
        <v>1382908.0269799819</v>
      </c>
      <c r="E9" s="5">
        <f t="shared" ref="E9:G9" si="0">SUM(E7:E8)</f>
        <v>1149541.1468074997</v>
      </c>
      <c r="F9" s="5">
        <f>SUM(F7:F8)</f>
        <v>2314083.5194885661</v>
      </c>
      <c r="G9" s="5">
        <f t="shared" si="0"/>
        <v>5335839.6816167086</v>
      </c>
    </row>
    <row r="10" spans="1:7" x14ac:dyDescent="0.2">
      <c r="C10" s="4"/>
      <c r="D10" s="4"/>
      <c r="E10" s="4"/>
      <c r="F10" s="4"/>
      <c r="G10" s="5"/>
    </row>
    <row r="11" spans="1:7" x14ac:dyDescent="0.2">
      <c r="B11" s="9" t="s">
        <v>9</v>
      </c>
      <c r="C11" s="5">
        <f>IFERROR(C9/VLOOKUP("Grand Total",$B$17:$G$19,MATCH(C6,$B$16:$G$16,0),0),0)</f>
        <v>32620.465889377425</v>
      </c>
      <c r="D11" s="5">
        <f t="shared" ref="D11:G11" si="1">IFERROR(D9/VLOOKUP("Grand Total",$B$17:$G$19,MATCH(D6,$B$16:$G$16,0),0),0)</f>
        <v>11152.484088548241</v>
      </c>
      <c r="E11" s="5">
        <f t="shared" si="1"/>
        <v>7009.3972366310954</v>
      </c>
      <c r="F11" s="5">
        <f>IFERROR(F9/VLOOKUP("Grand Total",$B$17:$G$19,MATCH(F6,$B$16:$G$16,0),0),0)</f>
        <v>0</v>
      </c>
      <c r="G11" s="5">
        <f t="shared" si="1"/>
        <v>17610.031952530393</v>
      </c>
    </row>
    <row r="12" spans="1:7" x14ac:dyDescent="0.2">
      <c r="D12" s="8"/>
    </row>
    <row r="13" spans="1:7" x14ac:dyDescent="0.2">
      <c r="B13" s="1" t="s">
        <v>22</v>
      </c>
      <c r="C13" t="s">
        <v>48</v>
      </c>
    </row>
    <row r="15" spans="1:7" x14ac:dyDescent="0.2">
      <c r="B15" s="1" t="s">
        <v>1</v>
      </c>
      <c r="C15" s="1" t="s">
        <v>20</v>
      </c>
    </row>
    <row r="16" spans="1:7" x14ac:dyDescent="0.2">
      <c r="B16" s="1" t="s">
        <v>21</v>
      </c>
      <c r="C16" s="9" t="s">
        <v>6</v>
      </c>
      <c r="D16" s="9" t="s">
        <v>4</v>
      </c>
      <c r="E16" s="9" t="s">
        <v>5</v>
      </c>
      <c r="F16" s="9" t="s">
        <v>7</v>
      </c>
      <c r="G16" s="9" t="s">
        <v>0</v>
      </c>
    </row>
    <row r="17" spans="2:7" x14ac:dyDescent="0.2">
      <c r="B17" t="s">
        <v>38</v>
      </c>
      <c r="C17" s="3">
        <v>15</v>
      </c>
      <c r="D17" s="3">
        <v>124</v>
      </c>
      <c r="E17" s="3">
        <v>164</v>
      </c>
      <c r="F17" s="3">
        <v>0</v>
      </c>
      <c r="G17" s="3">
        <v>303</v>
      </c>
    </row>
    <row r="18" spans="2:7" x14ac:dyDescent="0.2">
      <c r="B18" t="s">
        <v>0</v>
      </c>
      <c r="C18" s="3">
        <v>15</v>
      </c>
      <c r="D18" s="3">
        <v>124</v>
      </c>
      <c r="E18" s="3">
        <v>164</v>
      </c>
      <c r="F18" s="3">
        <v>0</v>
      </c>
      <c r="G18" s="3">
        <v>303</v>
      </c>
    </row>
  </sheetData>
  <conditionalFormatting sqref="D12">
    <cfRule type="cellIs" dxfId="46" priority="2" operator="notEqual">
      <formula>0</formula>
    </cfRule>
  </conditionalFormatting>
  <conditionalFormatting sqref="D2">
    <cfRule type="cellIs" dxfId="45" priority="1" operator="notEqual">
      <formula>0</formula>
    </cfRule>
  </conditionalFormatting>
  <pageMargins left="0.7" right="0.7" top="0.75" bottom="0.75" header="0.3" footer="0.3"/>
  <pageSetup scale="69" fitToHeight="0" orientation="portrait" r:id="rId3"/>
  <headerFooter>
    <oddHeader>&amp;CState IP</oddHead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6" name="Button 2">
              <controlPr defaultSize="0" print="0" autoFill="0" autoPict="0" macro="[1]!ACODirectedPmtRemoveFormulas">
                <anchor moveWithCells="1" sizeWithCells="1">
                  <from>
                    <xdr:col>0</xdr:col>
                    <xdr:colOff>590550</xdr:colOff>
                    <xdr:row>2</xdr:row>
                    <xdr:rowOff>85725</xdr:rowOff>
                  </from>
                  <to>
                    <xdr:col>0</xdr:col>
                    <xdr:colOff>1790700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Instructions!$B$50:$B$61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F8"/>
  <sheetViews>
    <sheetView showGridLines="0" zoomScaleNormal="100" workbookViewId="0">
      <pane ySplit="6" topLeftCell="A7" activePane="bottomLeft" state="frozen"/>
      <selection pane="bottomLeft" activeCell="R25" sqref="R25"/>
    </sheetView>
  </sheetViews>
  <sheetFormatPr defaultRowHeight="12.75" x14ac:dyDescent="0.2"/>
  <cols>
    <col min="1" max="1" width="37.140625" bestFit="1" customWidth="1"/>
    <col min="2" max="2" width="18.7109375" bestFit="1" customWidth="1"/>
    <col min="3" max="5" width="13.85546875" bestFit="1" customWidth="1"/>
    <col min="6" max="6" width="14.85546875" bestFit="1" customWidth="1"/>
  </cols>
  <sheetData>
    <row r="1" spans="1:6" x14ac:dyDescent="0.2">
      <c r="B1" s="5"/>
      <c r="D1" s="8"/>
    </row>
    <row r="2" spans="1:6" x14ac:dyDescent="0.2">
      <c r="A2" s="1" t="s">
        <v>22</v>
      </c>
      <c r="B2" t="s">
        <v>48</v>
      </c>
      <c r="D2" s="8"/>
    </row>
    <row r="3" spans="1:6" x14ac:dyDescent="0.2">
      <c r="A3" s="1" t="s">
        <v>23</v>
      </c>
      <c r="B3" t="s">
        <v>8</v>
      </c>
      <c r="D3" s="8"/>
    </row>
    <row r="5" spans="1:6" x14ac:dyDescent="0.2">
      <c r="A5" s="1" t="s">
        <v>10</v>
      </c>
      <c r="B5" s="1" t="s">
        <v>3</v>
      </c>
    </row>
    <row r="6" spans="1:6" x14ac:dyDescent="0.2">
      <c r="A6" s="1" t="s">
        <v>2</v>
      </c>
      <c r="B6" s="6" t="s">
        <v>6</v>
      </c>
      <c r="C6" s="6" t="s">
        <v>4</v>
      </c>
      <c r="D6" s="6" t="s">
        <v>5</v>
      </c>
      <c r="E6" s="6" t="s">
        <v>7</v>
      </c>
      <c r="F6" s="6" t="s">
        <v>0</v>
      </c>
    </row>
    <row r="7" spans="1:6" x14ac:dyDescent="0.2">
      <c r="A7" s="2" t="s">
        <v>38</v>
      </c>
      <c r="B7" s="4">
        <v>594646.8899999999</v>
      </c>
      <c r="C7" s="4">
        <v>3164724.4100000011</v>
      </c>
      <c r="D7" s="4">
        <v>610768.76</v>
      </c>
      <c r="E7" s="4">
        <v>109493.99</v>
      </c>
      <c r="F7" s="4">
        <v>4479634.0500000007</v>
      </c>
    </row>
    <row r="8" spans="1:6" x14ac:dyDescent="0.2">
      <c r="A8" s="2" t="s">
        <v>0</v>
      </c>
      <c r="B8" s="4">
        <v>594646.8899999999</v>
      </c>
      <c r="C8" s="4">
        <v>3164724.4100000011</v>
      </c>
      <c r="D8" s="4">
        <v>610768.76</v>
      </c>
      <c r="E8" s="4">
        <v>109493.99</v>
      </c>
      <c r="F8" s="4">
        <v>4479634.0500000007</v>
      </c>
    </row>
  </sheetData>
  <conditionalFormatting sqref="D1:D3">
    <cfRule type="cellIs" dxfId="29" priority="2" operator="notEqual">
      <formula>0</formula>
    </cfRule>
  </conditionalFormatting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9478-5DD5-4197-B912-6817E905A516}">
  <dimension ref="A1:U263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34.42578125" bestFit="1" customWidth="1"/>
    <col min="2" max="21" width="13.5703125" customWidth="1"/>
  </cols>
  <sheetData>
    <row r="1" spans="1:21" x14ac:dyDescent="0.2">
      <c r="A1" s="23" t="s">
        <v>40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">
      <c r="A2" s="24" t="str">
        <f>'Hospital Days'!C2</f>
        <v>2022-08</v>
      </c>
      <c r="B2" s="33" t="s">
        <v>6</v>
      </c>
      <c r="C2" s="33"/>
      <c r="D2" s="33"/>
      <c r="E2" s="33"/>
      <c r="F2" s="33"/>
      <c r="G2" s="34" t="s">
        <v>4</v>
      </c>
      <c r="H2" s="35"/>
      <c r="I2" s="35"/>
      <c r="J2" s="35"/>
      <c r="K2" s="36"/>
      <c r="L2" s="34" t="s">
        <v>5</v>
      </c>
      <c r="M2" s="35"/>
      <c r="N2" s="35"/>
      <c r="O2" s="35"/>
      <c r="P2" s="36"/>
      <c r="Q2" s="34" t="s">
        <v>7</v>
      </c>
      <c r="R2" s="35"/>
      <c r="S2" s="35"/>
      <c r="T2" s="35"/>
      <c r="U2" s="36"/>
    </row>
    <row r="3" spans="1:21" ht="38.25" x14ac:dyDescent="0.2">
      <c r="A3" s="25" t="s">
        <v>41</v>
      </c>
      <c r="B3" s="26" t="s">
        <v>42</v>
      </c>
      <c r="C3" s="26" t="s">
        <v>43</v>
      </c>
      <c r="D3" s="26" t="s">
        <v>44</v>
      </c>
      <c r="E3" s="26" t="s">
        <v>45</v>
      </c>
      <c r="F3" s="26" t="s">
        <v>46</v>
      </c>
      <c r="G3" s="26" t="s">
        <v>42</v>
      </c>
      <c r="H3" s="26" t="s">
        <v>43</v>
      </c>
      <c r="I3" s="26" t="s">
        <v>44</v>
      </c>
      <c r="J3" s="26" t="s">
        <v>45</v>
      </c>
      <c r="K3" s="26" t="s">
        <v>46</v>
      </c>
      <c r="L3" s="26" t="s">
        <v>42</v>
      </c>
      <c r="M3" s="26" t="s">
        <v>43</v>
      </c>
      <c r="N3" s="26" t="s">
        <v>44</v>
      </c>
      <c r="O3" s="26" t="s">
        <v>45</v>
      </c>
      <c r="P3" s="26" t="s">
        <v>46</v>
      </c>
      <c r="Q3" s="26" t="s">
        <v>42</v>
      </c>
      <c r="R3" s="26" t="s">
        <v>43</v>
      </c>
      <c r="S3" s="26" t="s">
        <v>44</v>
      </c>
      <c r="T3" s="26" t="s">
        <v>45</v>
      </c>
      <c r="U3" s="26" t="s">
        <v>46</v>
      </c>
    </row>
    <row r="4" spans="1:21" x14ac:dyDescent="0.2">
      <c r="A4" s="14" t="s">
        <v>47</v>
      </c>
      <c r="B4" s="27">
        <f>IFERROR(ROUND(INDEX('Claim Paid Amt'!$A$7:$F$138,MATCH($A4,'Claim Paid Amt'!$A$7:$A$138,0),MATCH(B$2,'Claim Paid Amt'!$A$6:$F$6,0)),2),0)</f>
        <v>594646.89</v>
      </c>
      <c r="C4" s="28">
        <f>ROUND(IFERROR(INDEX('Hospital Days'!$B$16:$G$18,MATCH($A4,'Hospital Days'!$B$16:$B$18,0),MATCH(B$2,'Hospital Days'!$B$16:$G$16,0)),1)*IFERROR(HLOOKUP(B$2,'Hospital Days'!$B$6:$F$11,6,0),1),2)</f>
        <v>489306.99</v>
      </c>
      <c r="D4" s="29">
        <v>0</v>
      </c>
      <c r="E4" s="30"/>
      <c r="F4" s="31"/>
      <c r="G4" s="27">
        <f>IFERROR(ROUND(INDEX('Claim Paid Amt'!$A$7:$F$138,MATCH($A4,'Claim Paid Amt'!$A$7:$A$138,0),MATCH(G$2,'Claim Paid Amt'!$A$6:$F$6,0)),2),0)</f>
        <v>3164724.41</v>
      </c>
      <c r="H4" s="28">
        <f>ROUND(IFERROR(INDEX('Hospital Days'!$B$16:$G$18,MATCH($A4,'Hospital Days'!$B$16:$B$18,0),MATCH(G$2,'Hospital Days'!$B$16:$G$16,0)),1)*IFERROR(HLOOKUP(G$2,'Hospital Days'!$B$6:$F$11,6,0),1),2)</f>
        <v>1382908.03</v>
      </c>
      <c r="I4" s="29">
        <v>0</v>
      </c>
      <c r="J4" s="30"/>
      <c r="K4" s="31"/>
      <c r="L4" s="27">
        <f>IFERROR(ROUND(INDEX('Claim Paid Amt'!$A$7:$F$138,MATCH($A4,'Claim Paid Amt'!$A$7:$A$138,0),MATCH(L$2,'Claim Paid Amt'!$A$6:$F$6,0)),2),0)</f>
        <v>610768.76</v>
      </c>
      <c r="M4" s="28">
        <f>ROUND(IFERROR(INDEX('Hospital Days'!$B$16:$G$18,MATCH($A4,'Hospital Days'!$B$16:$B$18,0),MATCH(L$2,'Hospital Days'!$B$16:$G$16,0)),1)*IFERROR(HLOOKUP(L$2,'Hospital Days'!$B$6:$F$11,6,0),1),2)</f>
        <v>1149541.1499999999</v>
      </c>
      <c r="N4" s="29">
        <v>0</v>
      </c>
      <c r="O4" s="30"/>
      <c r="P4" s="31"/>
      <c r="Q4" s="27">
        <f>IFERROR(ROUND(INDEX('Claim Paid Amt'!$A$7:$F$138,MATCH($A4,'Claim Paid Amt'!$A$7:$A$138,0),MATCH(Q$2,'Claim Paid Amt'!$A$6:$F$6,0)),2),0)</f>
        <v>109493.99</v>
      </c>
      <c r="R4" s="28">
        <f>ROUND(IFERROR(INDEX('Hospital Days'!$B$16:$G$18,MATCH($A4,'Hospital Days'!$B$16:$B$18,0),MATCH(Q$2,'Hospital Days'!$B$16:$G$16,0)),1)*IFERROR(HLOOKUP(Q$2,'Hospital Days'!$B$6:$F$11,6,0),1),2)</f>
        <v>0</v>
      </c>
      <c r="S4" s="29">
        <v>0</v>
      </c>
      <c r="T4" s="30"/>
      <c r="U4" s="31"/>
    </row>
    <row r="5" spans="1:21" ht="15.75" x14ac:dyDescent="0.25">
      <c r="A5" s="32">
        <f>IF(ROUND(SUM(A4:A4),2)-ROUND(IFERROR(VLOOKUP("Grand Total",'[2]Claim Paid Amt'!$A$7:$F$98,MATCH(A2,'[2]Claim Paid Amt'!$A$6:$F$6,0),0),0),2)=0,0,"no match")</f>
        <v>0</v>
      </c>
      <c r="B5" s="32">
        <f>IF(ROUND(SUM(B4:B4),2)-ROUND(IFERROR(VLOOKUP("Grand Total",'Claim Paid Amt'!$A$7:$F$98,MATCH(B2,'Claim Paid Amt'!$A$6:$F$6,0),0),0),2)=0,0,"no match")</f>
        <v>0</v>
      </c>
      <c r="C5" s="37" t="str">
        <f>IF(ABS(ROUND(C4,2)-ROUND(IFERROR(HLOOKUP(B2,[3]Amount!$C$6:$F$11,6,0),0),2))&lt;=0.05,0,"no match")</f>
        <v>no match</v>
      </c>
      <c r="D5" s="24"/>
      <c r="E5" s="24"/>
      <c r="F5" s="32">
        <f>IF(ROUND(SUM(F4:F4),2)-ROUND(IFERROR(VLOOKUP("Grand Total",'[2]Claim Paid Amt'!$A$7:$F$98,MATCH(F2,'[2]Claim Paid Amt'!$A$6:$F$6,0),0),0),2)=0,0,"no match")</f>
        <v>0</v>
      </c>
      <c r="G5" s="32">
        <f>IF(ROUND(SUM(G4:G4),2)-ROUND(IFERROR(VLOOKUP("Grand Total",'Claim Paid Amt'!$A$7:$F$98,MATCH(G2,'Claim Paid Amt'!$A$6:$F$6,0),0),0),2)=0,0,"no match")</f>
        <v>0</v>
      </c>
      <c r="H5" s="37" t="str">
        <f>IF(ABS(ROUND(H4,2)-ROUND(IFERROR(HLOOKUP(G2,[3]Amount!$C$6:$F$11,6,0),0),2))&lt;=0.05,0,"no match")</f>
        <v>no match</v>
      </c>
      <c r="I5" s="24"/>
      <c r="J5" s="24"/>
      <c r="K5" s="32">
        <f>IF(ROUND(SUM(K4:K4),2)-ROUND(IFERROR(VLOOKUP("Grand Total",'[2]Claim Paid Amt'!$A$7:$F$98,MATCH(K2,'[2]Claim Paid Amt'!$A$6:$F$6,0),0),0),2)=0,0,"no match")</f>
        <v>0</v>
      </c>
      <c r="L5" s="32">
        <f>IF(ROUND(SUM(L4:L4),2)-ROUND(IFERROR(VLOOKUP("Grand Total",'Claim Paid Amt'!$A$7:$F$98,MATCH(L2,'Claim Paid Amt'!$A$6:$F$6,0),0),0),2)=0,0,"no match")</f>
        <v>0</v>
      </c>
      <c r="M5" s="37" t="str">
        <f>IF(ABS(ROUND(M4,2)-ROUND(IFERROR(HLOOKUP(L2,[3]Amount!$C$6:$F$11,6,0),0),2))&lt;=0.05,0,"no match")</f>
        <v>no match</v>
      </c>
      <c r="N5" s="24"/>
      <c r="O5" s="24"/>
      <c r="P5" s="32">
        <f>IF(ROUND(SUM(P4:P4),2)-ROUND(IFERROR(VLOOKUP("Grand Total",'[2]Claim Paid Amt'!$A$7:$F$98,MATCH(P2,'[2]Claim Paid Amt'!$A$6:$F$6,0),0),0),2)=0,0,"no match")</f>
        <v>0</v>
      </c>
      <c r="Q5" s="32">
        <f>IF(ROUND(SUM(Q4:Q4),2)-ROUND(IFERROR(VLOOKUP("Grand Total",'Claim Paid Amt'!$A$7:$F$98,MATCH(Q2,'Claim Paid Amt'!$A$6:$F$6,0),0),0),2)=0,0,"no match")</f>
        <v>0</v>
      </c>
      <c r="R5" s="37">
        <f>IF(ABS(ROUND(R4,2)-ROUND(IFERROR(HLOOKUP(Q2,[3]Amount!$C$6:$F$11,6,0),0),2))&lt;=0.05,0,"no match")</f>
        <v>0</v>
      </c>
      <c r="S5" s="24"/>
      <c r="T5" s="24"/>
      <c r="U5" s="24"/>
    </row>
    <row r="6" spans="1:2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:2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1:2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:2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:2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:2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:2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:2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1:2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1:2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1:2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1:2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1:2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1:2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1:2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1:2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1:2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1:2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2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1:2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2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1:2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1:2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1:2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1:2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1:2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1:2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1:2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1:2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1:2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1:2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1:2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1:2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1:2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1:2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1:2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1:2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1:2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1:2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1:2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spans="1:2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1:2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1:2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pans="1:2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1:2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1:2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1:2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1:2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1:2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1:2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1:2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pans="1:2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1:2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1:2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1:2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1:2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1:2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1:2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1:2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1:2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1:2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</row>
    <row r="214" spans="1:2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1:2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1:2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1:2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1:2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1:2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1:2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1:2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1:2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1:2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1:2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1:2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1:2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1:2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1:2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1:2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1:2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1:2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1:2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1:2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1:2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1:2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1:2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1:2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1:2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1:2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1:2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</row>
    <row r="241" spans="1:2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</row>
    <row r="242" spans="1:2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</row>
    <row r="243" spans="1:2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</row>
    <row r="244" spans="1:2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</row>
    <row r="245" spans="1:2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</row>
    <row r="246" spans="1:2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</row>
    <row r="247" spans="1:2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</row>
    <row r="248" spans="1:2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</row>
    <row r="249" spans="1:2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</row>
    <row r="250" spans="1:2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</row>
    <row r="251" spans="1:2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</row>
    <row r="252" spans="1:2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</row>
    <row r="253" spans="1:2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</row>
    <row r="254" spans="1:2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</row>
    <row r="255" spans="1:2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1:2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</row>
    <row r="257" spans="1:2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  <row r="258" spans="1:2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</row>
    <row r="259" spans="1:2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</row>
    <row r="260" spans="1:2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</row>
    <row r="261" spans="1:2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1:2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</row>
    <row r="263" spans="1:2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</row>
  </sheetData>
  <mergeCells count="4">
    <mergeCell ref="B2:F2"/>
    <mergeCell ref="G2:K2"/>
    <mergeCell ref="L2:P2"/>
    <mergeCell ref="Q2:U2"/>
  </mergeCells>
  <conditionalFormatting sqref="D4 I4 N4 S4">
    <cfRule type="cellIs" dxfId="11" priority="22" operator="notEqual">
      <formula>C4</formula>
    </cfRule>
  </conditionalFormatting>
  <conditionalFormatting sqref="A5">
    <cfRule type="cellIs" dxfId="10" priority="11" operator="notEqual">
      <formula>0</formula>
    </cfRule>
  </conditionalFormatting>
  <conditionalFormatting sqref="K5">
    <cfRule type="cellIs" dxfId="9" priority="9" operator="notEqual">
      <formula>0</formula>
    </cfRule>
  </conditionalFormatting>
  <conditionalFormatting sqref="B5">
    <cfRule type="cellIs" dxfId="8" priority="10" operator="notEqual">
      <formula>0</formula>
    </cfRule>
  </conditionalFormatting>
  <conditionalFormatting sqref="P5">
    <cfRule type="cellIs" dxfId="7" priority="8" operator="notEqual">
      <formula>0</formula>
    </cfRule>
  </conditionalFormatting>
  <conditionalFormatting sqref="F5">
    <cfRule type="cellIs" dxfId="6" priority="7" operator="notEqual">
      <formula>0</formula>
    </cfRule>
  </conditionalFormatting>
  <conditionalFormatting sqref="G5">
    <cfRule type="cellIs" dxfId="2" priority="3" operator="notEqual">
      <formula>0</formula>
    </cfRule>
  </conditionalFormatting>
  <conditionalFormatting sqref="L5">
    <cfRule type="cellIs" dxfId="1" priority="2" operator="notEqual">
      <formula>0</formula>
    </cfRule>
  </conditionalFormatting>
  <conditionalFormatting sqref="Q5">
    <cfRule type="cellIs" dxfId="0" priority="1" operator="not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</sheetPr>
  <dimension ref="A1"/>
  <sheetViews>
    <sheetView showGridLines="0" zoomScaleNormal="100" workbookViewId="0">
      <selection activeCell="AA10" sqref="A1:XFD104857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20"/>
  <sheetViews>
    <sheetView workbookViewId="0">
      <selection activeCell="B1" sqref="B1:E4"/>
    </sheetView>
  </sheetViews>
  <sheetFormatPr defaultRowHeight="12.75" x14ac:dyDescent="0.2"/>
  <cols>
    <col min="1" max="1" width="23.7109375" bestFit="1" customWidth="1"/>
    <col min="2" max="3" width="13.140625" bestFit="1" customWidth="1"/>
    <col min="5" max="5" width="13.42578125" customWidth="1"/>
    <col min="7" max="7" width="13.140625" bestFit="1" customWidth="1"/>
    <col min="8" max="8" width="29.5703125" bestFit="1" customWidth="1"/>
  </cols>
  <sheetData>
    <row r="1" spans="1:8" x14ac:dyDescent="0.2">
      <c r="A1" s="14" t="s">
        <v>37</v>
      </c>
      <c r="B1" s="16" t="str">
        <f>$G$1</f>
        <v>453998724000</v>
      </c>
      <c r="C1" t="s">
        <v>36</v>
      </c>
      <c r="D1" t="str">
        <f>'Hospital Days'!A1</f>
        <v>2022-08</v>
      </c>
      <c r="E1" s="4">
        <f>'ACO Pmt Recon'!C4</f>
        <v>489306.99</v>
      </c>
      <c r="G1" s="16" t="s">
        <v>28</v>
      </c>
      <c r="H1" s="16" t="s">
        <v>29</v>
      </c>
    </row>
    <row r="2" spans="1:8" x14ac:dyDescent="0.2">
      <c r="A2" s="14" t="s">
        <v>37</v>
      </c>
      <c r="B2" s="16" t="str">
        <f>$G$2</f>
        <v>129991113009</v>
      </c>
      <c r="C2" t="str">
        <f t="shared" ref="C2:D4" si="0">C1</f>
        <v>876000525088</v>
      </c>
      <c r="D2" t="str">
        <f t="shared" si="0"/>
        <v>2022-08</v>
      </c>
      <c r="E2" s="4">
        <f>'ACO Pmt Recon'!H4</f>
        <v>1382908.03</v>
      </c>
      <c r="G2" s="16" t="s">
        <v>30</v>
      </c>
      <c r="H2" s="16" t="s">
        <v>31</v>
      </c>
    </row>
    <row r="3" spans="1:8" x14ac:dyDescent="0.2">
      <c r="A3" s="14" t="s">
        <v>37</v>
      </c>
      <c r="B3" s="16" t="str">
        <f>$G$3</f>
        <v>330617992001</v>
      </c>
      <c r="C3" t="str">
        <f t="shared" si="0"/>
        <v>876000525088</v>
      </c>
      <c r="D3" t="str">
        <f t="shared" si="0"/>
        <v>2022-08</v>
      </c>
      <c r="E3" s="4">
        <f>'ACO Pmt Recon'!M4</f>
        <v>1149541.1499999999</v>
      </c>
      <c r="G3" s="16" t="s">
        <v>32</v>
      </c>
      <c r="H3" s="16" t="s">
        <v>33</v>
      </c>
    </row>
    <row r="4" spans="1:8" x14ac:dyDescent="0.2">
      <c r="A4" s="14" t="s">
        <v>37</v>
      </c>
      <c r="B4" s="16" t="str">
        <f>$G$4</f>
        <v>870419884000</v>
      </c>
      <c r="C4" t="str">
        <f t="shared" si="0"/>
        <v>876000525088</v>
      </c>
      <c r="D4" t="str">
        <f t="shared" si="0"/>
        <v>2022-08</v>
      </c>
      <c r="E4" s="4">
        <f>'ACO Pmt Recon'!R4</f>
        <v>0</v>
      </c>
      <c r="G4" s="16" t="s">
        <v>34</v>
      </c>
      <c r="H4" s="16" t="s">
        <v>35</v>
      </c>
    </row>
    <row r="7" spans="1:8" x14ac:dyDescent="0.2">
      <c r="G7" s="16"/>
      <c r="H7" s="16"/>
    </row>
    <row r="18" spans="7:8" x14ac:dyDescent="0.2">
      <c r="G18" s="16"/>
      <c r="H18" s="16"/>
    </row>
    <row r="19" spans="7:8" x14ac:dyDescent="0.2">
      <c r="G19" s="16"/>
      <c r="H19" s="16"/>
    </row>
    <row r="20" spans="7:8" x14ac:dyDescent="0.2">
      <c r="G20" s="16"/>
      <c r="H20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Hospital Days</vt:lpstr>
      <vt:lpstr>Claim Paid Amt</vt:lpstr>
      <vt:lpstr>ACO Pmt Recon</vt:lpstr>
      <vt:lpstr>Hospital SQL</vt:lpstr>
      <vt:lpstr>ACO SQL</vt:lpstr>
      <vt:lpstr>DataUpload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2021-02-11T16:45:11Z</cp:lastPrinted>
  <dcterms:created xsi:type="dcterms:W3CDTF">2017-03-22T18:47:52Z</dcterms:created>
  <dcterms:modified xsi:type="dcterms:W3CDTF">2022-09-23T18:48:39Z</dcterms:modified>
</cp:coreProperties>
</file>