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2\"/>
    </mc:Choice>
  </mc:AlternateContent>
  <xr:revisionPtr revIDLastSave="0" documentId="13_ncr:1_{0397DCB1-E1C6-4707-8447-00F45D533FAC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G4" i="2" l="1"/>
  <c r="F4" i="2"/>
  <c r="E4" i="2"/>
  <c r="D4" i="2"/>
  <c r="C5" i="2" l="1"/>
  <c r="D5" i="2" l="1"/>
  <c r="E5" i="2" l="1"/>
  <c r="F5" i="2"/>
  <c r="G5" i="2"/>
  <c r="C4" i="2" l="1"/>
  <c r="K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USE_HASH(EP HLA) USE_HASH(EP EPI)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/*+ USE_HASH(E EB) USE_HASH(E R)*/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<sst xmlns="http://schemas.openxmlformats.org/spreadsheetml/2006/main" count="171" uniqueCount="146">
  <si>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</si>
  <si>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</si>
  <si>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</si>
  <si>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</si>
  <si>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</si>
  <si>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</si>
  <si>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</si>
  <si>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</si>
  <si>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</si>
  <si>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</si>
  <si>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</si>
  <si>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</si>
  <si>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</si>
  <si>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</si>
  <si>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</si>
  <si>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</si>
  <si>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</si>
  <si>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</si>
  <si>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</si>
  <si>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</si>
  <si>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</si>
  <si>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</si>
  <si>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</si>
  <si>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</si>
  <si>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</si>
  <si>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</si>
  <si>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</si>
  <si>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</si>
  <si>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</si>
  <si>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</si>
  <si>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</si>
  <si>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</si>
  <si>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</si>
  <si>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</si>
  <si>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</si>
  <si>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</si>
  <si>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</si>
  <si>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</si>
  <si>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</si>
  <si>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</si>
  <si>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</si>
  <si>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</si>
  <si>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</si>
  <si>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</si>
  <si>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</si>
  <si>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</si>
  <si>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</si>
  <si>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</si>
  <si>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</si>
  <si>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</si>
  <si>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</si>
  <si>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</si>
  <si>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</si>
  <si>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</si>
  <si>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</si>
  <si>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</si>
  <si>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</si>
  <si>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</si>
  <si>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</si>
  <si>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</si>
  <si>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</si>
  <si>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</si>
  <si>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</si>
  <si>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</si>
  <si>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</si>
  <si>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</si>
  <si>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</si>
  <si>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</si>
  <si>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</si>
  <si>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</si>
  <si>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</si>
  <si>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</si>
  <si>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</si>
  <si>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</si>
  <si>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</si>
  <si>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</si>
  <si>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</si>
  <si>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</si>
  <si>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</si>
  <si>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</si>
  <si>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</si>
  <si>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</si>
  <si>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</si>
  <si>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</si>
  <si>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</si>
  <si>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</si>
  <si>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</si>
  <si>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</si>
  <si>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</si>
  <si>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</si>
  <si>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</si>
  <si>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</si>
  <si>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</si>
  <si>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</si>
  <si>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</si>
  <si>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</si>
  <si>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</si>
  <si>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</si>
  <si>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</si>
  <si>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</si>
  <si>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</si>
  <si>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</si>
  <si>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</si>
  <si>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</si>
  <si>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</si>
  <si>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</si>
  <si>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</si>
  <si>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</si>
  <si>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</si>
  <si>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</si>
  <si>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</si>
  <si>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</si>
  <si>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</si>
  <si>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</si>
  <si>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</si>
  <si>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</si>
  <si>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</si>
  <si>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</si>
  <si>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</si>
  <si>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</si>
  <si>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</si>
  <si>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</si>
  <si>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</si>
  <si>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</si>
  <si>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</si>
  <si>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</si>
  <si>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</si>
  <si>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</si>
  <si>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</si>
  <si>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</si>
  <si>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</si>
  <si>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</si>
  <si>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</si>
  <si>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</si>
  <si>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</si>
  <si>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FILLMORE HOSPITAL</t>
  </si>
  <si>
    <t>870269232180</t>
  </si>
  <si>
    <t>Additional Aug 2019 Amount</t>
  </si>
  <si>
    <t>June</t>
  </si>
  <si>
    <t>Total</t>
  </si>
  <si>
    <t>870269232324</t>
  </si>
  <si>
    <t>Total 26-36d-205 Payments</t>
  </si>
  <si>
    <t>SEVIER VALLEY MEDICAL CNTR</t>
  </si>
  <si>
    <t>26-36d-205 Payment</t>
  </si>
  <si>
    <t>2022-01</t>
  </si>
  <si>
    <t>2022-02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</si>
</sst>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0" fillId="3" borderId="0" xfId="0" quotePrefix="1" applyFill="1"/>
    <xf numFmtId="0" fontId="0" fillId="0" borderId="0" xfId="0" quotePrefix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7" t="s">
        <v>62</v>
      </c>
      <c r="B1" s="5"/>
    </row>
    <row r="2" spans="1:2" x14ac:dyDescent="0.25">
      <c r="A2" s="7"/>
      <c r="B2" s="5"/>
    </row>
    <row r="3" spans="1:2" x14ac:dyDescent="0.25">
      <c r="A3" s="7"/>
      <c r="B3" s="5"/>
    </row>
    <row r="4" spans="1:2" x14ac:dyDescent="0.25">
      <c r="A4" s="6">
        <v>1</v>
      </c>
      <c r="B4" s="5" t="s">
        <v>60</v>
      </c>
    </row>
    <row r="5" spans="1:2" x14ac:dyDescent="0.25">
      <c r="A5" s="6">
        <v>2</v>
      </c>
      <c r="B5" s="5" t="s">
        <v>126</v>
      </c>
    </row>
    <row r="6" spans="1:2" x14ac:dyDescent="0.25">
      <c r="A6" s="6">
        <v>3</v>
      </c>
      <c r="B6" s="5" t="s">
        <v>66</v>
      </c>
    </row>
    <row r="7" spans="1:2" x14ac:dyDescent="0.25">
      <c r="A7" s="6">
        <v>4</v>
      </c>
      <c r="B7" s="5" t="s">
        <v>67</v>
      </c>
    </row>
    <row r="8" spans="1:2" x14ac:dyDescent="0.25">
      <c r="A8" s="6">
        <v>5</v>
      </c>
      <c r="B8" s="5" t="s">
        <v>68</v>
      </c>
    </row>
    <row r="9" spans="1:2" ht="26.4" x14ac:dyDescent="0.25">
      <c r="A9" s="6">
        <v>6</v>
      </c>
      <c r="B9" s="5" t="s">
        <v>59</v>
      </c>
    </row>
    <row r="10" spans="1:2" ht="26.4" x14ac:dyDescent="0.25">
      <c r="A10" s="6">
        <v>7</v>
      </c>
      <c r="B10" s="5" t="s">
        <v>97</v>
      </c>
    </row>
    <row r="50" spans="2:2" x14ac:dyDescent="0.25">
      <c r="B50" s="26" t="s">
        <v>144</v>
      </c>
    </row>
    <row r="51" spans="2:2" x14ac:dyDescent="0.25">
      <c r="B51" s="27" t="str">
        <f>LEFT(B50,4)&amp;"-02"</f>
        <v>2022-02</v>
      </c>
    </row>
    <row r="52" spans="2:2" x14ac:dyDescent="0.25">
      <c r="B52" s="27" t="str">
        <f>LEFT(B51,4)&amp;"-03"</f>
        <v>2022-03</v>
      </c>
    </row>
    <row r="53" spans="2:2" x14ac:dyDescent="0.25">
      <c r="B53" s="27" t="str">
        <f>LEFT(B52,4)&amp;"-04"</f>
        <v>2022-04</v>
      </c>
    </row>
    <row r="54" spans="2:2" x14ac:dyDescent="0.25">
      <c r="B54" s="27" t="str">
        <f>LEFT(B53,4)&amp;"-05"</f>
        <v>2022-05</v>
      </c>
    </row>
    <row r="55" spans="2:2" x14ac:dyDescent="0.25">
      <c r="B55" s="27" t="str">
        <f>LEFT(B54,4)&amp;"-06"</f>
        <v>2022-06</v>
      </c>
    </row>
    <row r="56" spans="2:2" x14ac:dyDescent="0.25">
      <c r="B56" s="27" t="str">
        <f>LEFT(B55,4)&amp;"-07"</f>
        <v>2022-07</v>
      </c>
    </row>
    <row r="57" spans="2:2" x14ac:dyDescent="0.25">
      <c r="B57" s="27" t="str">
        <f>LEFT(B56,4)&amp;"-08"</f>
        <v>2022-08</v>
      </c>
    </row>
    <row r="58" spans="2:2" x14ac:dyDescent="0.25">
      <c r="B58" s="27" t="str">
        <f>LEFT(B57,4)&amp;"-09"</f>
        <v>2022-09</v>
      </c>
    </row>
    <row r="59" spans="2:2" x14ac:dyDescent="0.25">
      <c r="B59" s="27" t="str">
        <f>LEFT(B58,4)&amp;"-10"</f>
        <v>2022-10</v>
      </c>
    </row>
    <row r="60" spans="2:2" x14ac:dyDescent="0.25">
      <c r="B60" s="27" t="str">
        <f>LEFT(B59,4)&amp;"-11"</f>
        <v>2022-11</v>
      </c>
    </row>
    <row r="61" spans="2:2" x14ac:dyDescent="0.25">
      <c r="B61" s="27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1"/>
  <sheetViews>
    <sheetView showGridLines="0" tabSelected="1" zoomScaleNormal="100" workbookViewId="0">
      <pane ySplit="7" topLeftCell="A8" activePane="bottomLeft" state="frozen"/>
      <selection pane="bottomLeft" activeCell="I12" sqref="I12"/>
    </sheetView>
  </sheetViews>
  <sheetFormatPr defaultRowHeight="13.2" x14ac:dyDescent="0.25"/>
  <cols>
    <col min="1" max="1" width="39.5546875" bestFit="1" customWidth="1"/>
    <col min="2" max="2" width="31.21875" bestFit="1" customWidth="1"/>
    <col min="3" max="3" width="18.77734375" bestFit="1" customWidth="1"/>
    <col min="4" max="4" width="14.5546875" bestFit="1" customWidth="1"/>
    <col min="5" max="5" width="14" bestFit="1" customWidth="1"/>
    <col min="6" max="7" width="14.77734375" bestFit="1" customWidth="1"/>
    <col min="9" max="9" width="26" style="21" bestFit="1" customWidth="1"/>
    <col min="10" max="11" width="12.6640625" style="21" bestFit="1" customWidth="1"/>
  </cols>
  <sheetData>
    <row r="1" spans="1:11" x14ac:dyDescent="0.25">
      <c r="C1" t="s">
        <v>22</v>
      </c>
      <c r="D1" t="s">
        <v>20</v>
      </c>
      <c r="E1" t="s">
        <v>21</v>
      </c>
      <c r="F1" t="s">
        <v>23</v>
      </c>
      <c r="G1" t="s">
        <v>0</v>
      </c>
      <c r="I1" s="22" t="s">
        <v>137</v>
      </c>
      <c r="J1" s="22" t="s">
        <v>138</v>
      </c>
      <c r="K1" s="22" t="s">
        <v>139</v>
      </c>
    </row>
    <row r="2" spans="1:11" x14ac:dyDescent="0.25">
      <c r="B2" t="s">
        <v>143</v>
      </c>
      <c r="C2" s="1">
        <v>1181522.4584060961</v>
      </c>
      <c r="D2" s="1">
        <v>3512799.4602296166</v>
      </c>
      <c r="E2" s="1">
        <v>2826847.0042402544</v>
      </c>
      <c r="F2" s="1">
        <v>5674787.0691702506</v>
      </c>
      <c r="G2" s="1">
        <v>13195955.992046218</v>
      </c>
      <c r="I2" s="23">
        <v>0</v>
      </c>
      <c r="J2" s="23">
        <v>0</v>
      </c>
      <c r="K2" s="23">
        <f>I2+J2</f>
        <v>0</v>
      </c>
    </row>
    <row r="3" spans="1:11" x14ac:dyDescent="0.25">
      <c r="B3" s="24"/>
      <c r="C3" s="25"/>
      <c r="D3" s="25"/>
      <c r="E3" s="25"/>
      <c r="F3" s="25"/>
      <c r="G3" s="25"/>
    </row>
    <row r="4" spans="1:11" x14ac:dyDescent="0.25">
      <c r="B4" s="4" t="s">
        <v>24</v>
      </c>
      <c r="C4" s="20">
        <f>IFERROR((C2+C3)/VLOOKUP("Grand Total",$A$8:$G$90,MATCH(C1,$A$7:$G$7,0),0),0)</f>
        <v>1538.4407010496043</v>
      </c>
      <c r="D4" s="20">
        <f>IFERROR((D2+D3)/VLOOKUP("Grand Total",$A$8:$G$90,MATCH(D1,$A$7:$G$7,0),0),0)</f>
        <v>2785.7251865421226</v>
      </c>
      <c r="E4" s="20">
        <f>IFERROR((E2+E3)/VLOOKUP("Grand Total",$A$8:$G$90,MATCH(E1,$A$7:$G$7,0),0),0)</f>
        <v>2574.5418982151677</v>
      </c>
      <c r="F4" s="20">
        <f>IFERROR((F2+F3)/VLOOKUP("Grand Total",$A$8:$G$90,MATCH(F1,$A$7:$G$7,0),0),0)</f>
        <v>3336.1476009231337</v>
      </c>
      <c r="G4" s="20">
        <f>IFERROR((G2+G3)/VLOOKUP("Grand Total",$A$8:$G$90,MATCH(G1,$A$7:$G$7,0),0),0)</f>
        <v>2733.2137514594488</v>
      </c>
    </row>
    <row r="5" spans="1:11" x14ac:dyDescent="0.25">
      <c r="B5" s="4" t="s">
        <v>141</v>
      </c>
      <c r="C5" s="1">
        <f>SUM(C2:C3)</f>
        <v>1181522.4584060961</v>
      </c>
      <c r="D5" s="1">
        <f>SUM(D2:D3)</f>
        <v>3512799.4602296166</v>
      </c>
      <c r="E5" s="1">
        <f t="shared" ref="E5:G5" si="0">SUM(E2:E3)</f>
        <v>2826847.0042402544</v>
      </c>
      <c r="F5" s="1">
        <f t="shared" si="0"/>
        <v>5674787.0691702506</v>
      </c>
      <c r="G5" s="1">
        <f t="shared" si="0"/>
        <v>13195955.992046218</v>
      </c>
    </row>
    <row r="6" spans="1:11" x14ac:dyDescent="0.25">
      <c r="B6" s="2"/>
      <c r="D6" s="3"/>
      <c r="E6" s="1"/>
      <c r="F6" s="1"/>
    </row>
    <row r="7" spans="1:11" x14ac:dyDescent="0.25">
      <c r="A7" t="s">
        <v>120</v>
      </c>
      <c r="B7" t="s">
        <v>121</v>
      </c>
      <c r="C7" t="s">
        <v>22</v>
      </c>
      <c r="D7" t="s">
        <v>20</v>
      </c>
      <c r="E7" t="s">
        <v>21</v>
      </c>
      <c r="F7" t="s">
        <v>23</v>
      </c>
      <c r="G7" t="s">
        <v>0</v>
      </c>
    </row>
    <row r="8" spans="1:11" x14ac:dyDescent="0.25">
      <c r="A8" t="s">
        <v>1</v>
      </c>
      <c r="B8" t="s">
        <v>72</v>
      </c>
      <c r="D8">
        <v>28</v>
      </c>
      <c r="E8">
        <v>8</v>
      </c>
      <c r="F8">
        <v>30</v>
      </c>
      <c r="G8">
        <v>66</v>
      </c>
    </row>
    <row r="9" spans="1:11" x14ac:dyDescent="0.25">
      <c r="A9" t="s">
        <v>2</v>
      </c>
      <c r="B9" t="s">
        <v>73</v>
      </c>
      <c r="D9">
        <v>5</v>
      </c>
      <c r="E9">
        <v>14</v>
      </c>
      <c r="F9">
        <v>77</v>
      </c>
      <c r="G9">
        <v>96</v>
      </c>
    </row>
    <row r="10" spans="1:11" x14ac:dyDescent="0.25">
      <c r="A10" t="s">
        <v>129</v>
      </c>
      <c r="B10" t="s">
        <v>130</v>
      </c>
      <c r="C10">
        <v>1</v>
      </c>
      <c r="D10">
        <v>8</v>
      </c>
      <c r="G10">
        <v>9</v>
      </c>
    </row>
    <row r="11" spans="1:11" x14ac:dyDescent="0.25">
      <c r="A11" t="s">
        <v>3</v>
      </c>
      <c r="B11" t="s">
        <v>74</v>
      </c>
      <c r="C11">
        <v>6</v>
      </c>
      <c r="D11">
        <v>3</v>
      </c>
      <c r="E11">
        <v>12</v>
      </c>
      <c r="F11">
        <v>3</v>
      </c>
      <c r="G11">
        <v>24</v>
      </c>
    </row>
    <row r="12" spans="1:11" x14ac:dyDescent="0.25">
      <c r="A12" t="s">
        <v>131</v>
      </c>
      <c r="B12" t="s">
        <v>132</v>
      </c>
      <c r="E12">
        <v>2</v>
      </c>
      <c r="G12">
        <v>2</v>
      </c>
    </row>
    <row r="13" spans="1:11" x14ac:dyDescent="0.25">
      <c r="A13" t="s">
        <v>18</v>
      </c>
      <c r="B13" t="s">
        <v>75</v>
      </c>
      <c r="C13">
        <v>12</v>
      </c>
      <c r="D13">
        <v>17</v>
      </c>
      <c r="E13">
        <v>3</v>
      </c>
      <c r="F13">
        <v>0</v>
      </c>
      <c r="G13">
        <v>32</v>
      </c>
    </row>
    <row r="14" spans="1:11" x14ac:dyDescent="0.25">
      <c r="A14" t="s">
        <v>55</v>
      </c>
      <c r="B14" t="s">
        <v>76</v>
      </c>
      <c r="C14">
        <v>4</v>
      </c>
      <c r="D14">
        <v>2</v>
      </c>
      <c r="E14">
        <v>10</v>
      </c>
      <c r="G14">
        <v>16</v>
      </c>
    </row>
    <row r="15" spans="1:11" x14ac:dyDescent="0.25">
      <c r="A15" t="s">
        <v>133</v>
      </c>
      <c r="B15" t="s">
        <v>134</v>
      </c>
      <c r="D15">
        <v>6</v>
      </c>
      <c r="E15">
        <v>2</v>
      </c>
      <c r="F15">
        <v>3</v>
      </c>
      <c r="G15">
        <v>11</v>
      </c>
    </row>
    <row r="16" spans="1:11" x14ac:dyDescent="0.25">
      <c r="A16" t="s">
        <v>4</v>
      </c>
      <c r="B16" t="s">
        <v>77</v>
      </c>
      <c r="C16">
        <v>15</v>
      </c>
      <c r="D16">
        <v>8</v>
      </c>
      <c r="E16">
        <v>24</v>
      </c>
      <c r="F16">
        <v>21</v>
      </c>
      <c r="G16">
        <v>68</v>
      </c>
    </row>
    <row r="17" spans="1:7" x14ac:dyDescent="0.25">
      <c r="A17" t="s">
        <v>5</v>
      </c>
      <c r="B17" t="s">
        <v>78</v>
      </c>
      <c r="C17">
        <v>15</v>
      </c>
      <c r="D17">
        <v>26</v>
      </c>
      <c r="E17">
        <v>107</v>
      </c>
      <c r="F17">
        <v>15</v>
      </c>
      <c r="G17">
        <v>163</v>
      </c>
    </row>
    <row r="18" spans="1:7" x14ac:dyDescent="0.25">
      <c r="A18" t="s">
        <v>135</v>
      </c>
      <c r="B18" t="s">
        <v>136</v>
      </c>
      <c r="F18">
        <v>3</v>
      </c>
      <c r="G18">
        <v>3</v>
      </c>
    </row>
    <row r="19" spans="1:7" x14ac:dyDescent="0.25">
      <c r="A19" t="s">
        <v>56</v>
      </c>
      <c r="B19" t="s">
        <v>79</v>
      </c>
      <c r="C19">
        <v>1</v>
      </c>
      <c r="D19">
        <v>1</v>
      </c>
      <c r="E19">
        <v>12</v>
      </c>
      <c r="F19">
        <v>6</v>
      </c>
      <c r="G19">
        <v>20</v>
      </c>
    </row>
    <row r="20" spans="1:7" x14ac:dyDescent="0.25">
      <c r="A20" t="s">
        <v>6</v>
      </c>
      <c r="B20" t="s">
        <v>80</v>
      </c>
      <c r="D20">
        <v>10</v>
      </c>
      <c r="E20">
        <v>4</v>
      </c>
      <c r="F20">
        <v>60</v>
      </c>
      <c r="G20">
        <v>74</v>
      </c>
    </row>
    <row r="21" spans="1:7" x14ac:dyDescent="0.25">
      <c r="A21" t="s">
        <v>7</v>
      </c>
      <c r="B21" t="s">
        <v>81</v>
      </c>
      <c r="C21">
        <v>86</v>
      </c>
      <c r="D21">
        <v>165</v>
      </c>
      <c r="E21">
        <v>62</v>
      </c>
      <c r="F21">
        <v>327</v>
      </c>
      <c r="G21">
        <v>640</v>
      </c>
    </row>
    <row r="22" spans="1:7" x14ac:dyDescent="0.25">
      <c r="A22" t="s">
        <v>8</v>
      </c>
      <c r="B22" t="s">
        <v>82</v>
      </c>
      <c r="C22">
        <v>70</v>
      </c>
      <c r="D22">
        <v>88</v>
      </c>
      <c r="E22">
        <v>66</v>
      </c>
      <c r="F22">
        <v>17</v>
      </c>
      <c r="G22">
        <v>241</v>
      </c>
    </row>
    <row r="23" spans="1:7" x14ac:dyDescent="0.25">
      <c r="A23" t="s">
        <v>19</v>
      </c>
      <c r="B23" t="s">
        <v>83</v>
      </c>
      <c r="C23">
        <v>28</v>
      </c>
      <c r="D23">
        <v>18</v>
      </c>
      <c r="E23">
        <v>14</v>
      </c>
      <c r="F23">
        <v>4</v>
      </c>
      <c r="G23">
        <v>64</v>
      </c>
    </row>
    <row r="24" spans="1:7" x14ac:dyDescent="0.25">
      <c r="A24" t="s">
        <v>9</v>
      </c>
      <c r="B24" t="s">
        <v>84</v>
      </c>
      <c r="C24">
        <v>27</v>
      </c>
      <c r="D24">
        <v>37</v>
      </c>
      <c r="E24">
        <v>44</v>
      </c>
      <c r="F24">
        <v>154</v>
      </c>
      <c r="G24">
        <v>262</v>
      </c>
    </row>
    <row r="25" spans="1:7" x14ac:dyDescent="0.25">
      <c r="A25" t="s">
        <v>10</v>
      </c>
      <c r="B25" t="s">
        <v>85</v>
      </c>
      <c r="C25">
        <v>49</v>
      </c>
      <c r="D25">
        <v>40</v>
      </c>
      <c r="E25">
        <v>54</v>
      </c>
      <c r="F25">
        <v>44</v>
      </c>
      <c r="G25">
        <v>187</v>
      </c>
    </row>
    <row r="26" spans="1:7" x14ac:dyDescent="0.25">
      <c r="A26" t="s">
        <v>11</v>
      </c>
      <c r="B26" t="s">
        <v>86</v>
      </c>
      <c r="C26">
        <v>24</v>
      </c>
      <c r="D26">
        <v>45</v>
      </c>
      <c r="E26">
        <v>27</v>
      </c>
      <c r="F26">
        <v>1</v>
      </c>
      <c r="G26">
        <v>97</v>
      </c>
    </row>
    <row r="27" spans="1:7" x14ac:dyDescent="0.25">
      <c r="A27" t="s">
        <v>12</v>
      </c>
      <c r="B27" t="s">
        <v>87</v>
      </c>
      <c r="C27">
        <v>40</v>
      </c>
      <c r="D27">
        <v>43</v>
      </c>
      <c r="E27">
        <v>70</v>
      </c>
      <c r="F27">
        <v>215</v>
      </c>
      <c r="G27">
        <v>368</v>
      </c>
    </row>
    <row r="28" spans="1:7" x14ac:dyDescent="0.25">
      <c r="A28" t="s">
        <v>57</v>
      </c>
      <c r="B28" t="s">
        <v>88</v>
      </c>
      <c r="C28">
        <v>12</v>
      </c>
      <c r="D28">
        <v>10</v>
      </c>
      <c r="E28">
        <v>8</v>
      </c>
      <c r="F28">
        <v>9</v>
      </c>
      <c r="G28">
        <v>39</v>
      </c>
    </row>
    <row r="29" spans="1:7" x14ac:dyDescent="0.25">
      <c r="A29" t="s">
        <v>101</v>
      </c>
      <c r="B29" t="s">
        <v>89</v>
      </c>
      <c r="C29">
        <v>22</v>
      </c>
      <c r="D29">
        <v>19</v>
      </c>
      <c r="E29">
        <v>11</v>
      </c>
      <c r="F29">
        <v>22</v>
      </c>
      <c r="G29">
        <v>74</v>
      </c>
    </row>
    <row r="30" spans="1:7" x14ac:dyDescent="0.25">
      <c r="A30" t="s">
        <v>13</v>
      </c>
      <c r="B30" t="s">
        <v>90</v>
      </c>
      <c r="C30">
        <v>22</v>
      </c>
      <c r="D30">
        <v>62</v>
      </c>
      <c r="E30">
        <v>68</v>
      </c>
      <c r="F30">
        <v>23</v>
      </c>
      <c r="G30">
        <v>175</v>
      </c>
    </row>
    <row r="31" spans="1:7" x14ac:dyDescent="0.25">
      <c r="A31" t="s">
        <v>14</v>
      </c>
      <c r="B31" t="s">
        <v>91</v>
      </c>
      <c r="D31">
        <v>4</v>
      </c>
      <c r="F31">
        <v>22</v>
      </c>
      <c r="G31">
        <v>26</v>
      </c>
    </row>
    <row r="32" spans="1:7" x14ac:dyDescent="0.25">
      <c r="A32" t="s">
        <v>127</v>
      </c>
      <c r="B32" t="s">
        <v>128</v>
      </c>
      <c r="E32">
        <v>3</v>
      </c>
      <c r="F32">
        <v>1</v>
      </c>
      <c r="G32">
        <v>4</v>
      </c>
    </row>
    <row r="33" spans="1:9" x14ac:dyDescent="0.25">
      <c r="A33" t="s">
        <v>99</v>
      </c>
      <c r="B33" t="s">
        <v>92</v>
      </c>
      <c r="C33">
        <v>158</v>
      </c>
      <c r="D33">
        <v>357</v>
      </c>
      <c r="E33">
        <v>240</v>
      </c>
      <c r="F33">
        <v>160</v>
      </c>
      <c r="G33">
        <v>915</v>
      </c>
    </row>
    <row r="34" spans="1:9" x14ac:dyDescent="0.25">
      <c r="A34" t="s">
        <v>124</v>
      </c>
      <c r="B34" t="s">
        <v>125</v>
      </c>
      <c r="C34">
        <v>12</v>
      </c>
      <c r="D34">
        <v>9</v>
      </c>
      <c r="E34">
        <v>6</v>
      </c>
      <c r="F34">
        <v>9</v>
      </c>
      <c r="G34">
        <v>36</v>
      </c>
      <c r="I34" s="23"/>
    </row>
    <row r="35" spans="1:9" x14ac:dyDescent="0.25">
      <c r="A35" t="s">
        <v>15</v>
      </c>
      <c r="B35" t="s">
        <v>93</v>
      </c>
      <c r="C35">
        <v>2</v>
      </c>
      <c r="D35">
        <v>26</v>
      </c>
      <c r="E35">
        <v>17</v>
      </c>
      <c r="F35">
        <v>10</v>
      </c>
      <c r="G35">
        <v>55</v>
      </c>
    </row>
    <row r="36" spans="1:9" x14ac:dyDescent="0.25">
      <c r="A36" t="s">
        <v>142</v>
      </c>
      <c r="B36" t="s">
        <v>140</v>
      </c>
      <c r="E36">
        <v>2</v>
      </c>
      <c r="F36">
        <v>3</v>
      </c>
      <c r="G36">
        <v>5</v>
      </c>
    </row>
    <row r="37" spans="1:9" x14ac:dyDescent="0.25">
      <c r="A37" t="s">
        <v>16</v>
      </c>
      <c r="B37" t="s">
        <v>94</v>
      </c>
      <c r="C37">
        <v>107</v>
      </c>
      <c r="D37">
        <v>141</v>
      </c>
      <c r="E37">
        <v>120</v>
      </c>
      <c r="F37">
        <v>20</v>
      </c>
      <c r="G37">
        <v>388</v>
      </c>
    </row>
    <row r="38" spans="1:9" x14ac:dyDescent="0.25">
      <c r="A38" t="s">
        <v>17</v>
      </c>
      <c r="B38" t="s">
        <v>95</v>
      </c>
      <c r="C38">
        <v>19</v>
      </c>
      <c r="D38">
        <v>45</v>
      </c>
      <c r="E38">
        <v>32</v>
      </c>
      <c r="F38">
        <v>10</v>
      </c>
      <c r="G38">
        <v>106</v>
      </c>
    </row>
    <row r="39" spans="1:9" x14ac:dyDescent="0.25">
      <c r="A39" t="s">
        <v>122</v>
      </c>
      <c r="B39" t="s">
        <v>123</v>
      </c>
      <c r="D39">
        <v>3</v>
      </c>
      <c r="E39">
        <v>0</v>
      </c>
      <c r="F39">
        <v>0</v>
      </c>
      <c r="G39">
        <v>3</v>
      </c>
    </row>
    <row r="40" spans="1:9" x14ac:dyDescent="0.25">
      <c r="A40" t="s">
        <v>100</v>
      </c>
      <c r="B40" t="s">
        <v>96</v>
      </c>
      <c r="C40">
        <v>36</v>
      </c>
      <c r="D40">
        <v>35</v>
      </c>
      <c r="E40">
        <v>56</v>
      </c>
      <c r="F40">
        <v>432</v>
      </c>
      <c r="G40">
        <v>559</v>
      </c>
    </row>
    <row r="41" spans="1:9" x14ac:dyDescent="0.25">
      <c r="A41" t="s">
        <v>0</v>
      </c>
      <c r="C41">
        <v>768</v>
      </c>
      <c r="D41">
        <v>1261</v>
      </c>
      <c r="E41">
        <v>1098</v>
      </c>
      <c r="F41">
        <v>1701</v>
      </c>
      <c r="G41">
        <v>4828</v>
      </c>
    </row>
  </sheetData>
  <conditionalFormatting sqref="D6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34.44140625" style="9" bestFit="1" customWidth="1"/>
    <col min="2" max="2" width="13.5546875" style="9" customWidth="1"/>
    <col min="3" max="3" width="19.33203125" style="9" customWidth="1"/>
    <col min="4" max="6" width="14.33203125" style="9" customWidth="1"/>
    <col min="7" max="7" width="13.5546875" style="9" customWidth="1"/>
    <col min="8" max="11" width="14.33203125" style="9" customWidth="1"/>
    <col min="12" max="12" width="13.5546875" style="9" customWidth="1"/>
    <col min="13" max="16" width="14.33203125" style="9" customWidth="1"/>
    <col min="17" max="17" width="13.5546875" style="9" customWidth="1"/>
    <col min="18" max="21" width="14.33203125" style="9" customWidth="1"/>
    <col min="22" max="16384" width="9.109375" style="9"/>
  </cols>
  <sheetData>
    <row r="1" spans="1:21" x14ac:dyDescent="0.25">
      <c r="A1" s="8" t="s">
        <v>25</v>
      </c>
      <c r="B1" s="8"/>
    </row>
    <row r="2" spans="1:21" x14ac:dyDescent="0.25">
      <c r="A2" s="9" t="s">
        <v>145</v>
      </c>
      <c r="B2" s="28" t="s">
        <v>22</v>
      </c>
      <c r="C2" s="28"/>
      <c r="D2" s="28"/>
      <c r="E2" s="28"/>
      <c r="F2" s="28"/>
      <c r="G2" s="29" t="s">
        <v>20</v>
      </c>
      <c r="H2" s="30"/>
      <c r="I2" s="30"/>
      <c r="J2" s="30"/>
      <c r="K2" s="31"/>
      <c r="L2" s="29" t="s">
        <v>21</v>
      </c>
      <c r="M2" s="30"/>
      <c r="N2" s="30"/>
      <c r="O2" s="30"/>
      <c r="P2" s="31"/>
      <c r="Q2" s="29" t="s">
        <v>23</v>
      </c>
      <c r="R2" s="30"/>
      <c r="S2" s="30"/>
      <c r="T2" s="30"/>
      <c r="U2" s="31"/>
    </row>
    <row r="3" spans="1:21" ht="26.4" x14ac:dyDescent="0.25">
      <c r="A3" s="10" t="s">
        <v>54</v>
      </c>
      <c r="B3" s="11" t="s">
        <v>58</v>
      </c>
      <c r="C3" s="11" t="s">
        <v>50</v>
      </c>
      <c r="D3" s="11" t="s">
        <v>52</v>
      </c>
      <c r="E3" s="11" t="s">
        <v>51</v>
      </c>
      <c r="F3" s="11" t="s">
        <v>53</v>
      </c>
      <c r="G3" s="11" t="s">
        <v>58</v>
      </c>
      <c r="H3" s="11" t="s">
        <v>50</v>
      </c>
      <c r="I3" s="11" t="s">
        <v>52</v>
      </c>
      <c r="J3" s="11" t="s">
        <v>51</v>
      </c>
      <c r="K3" s="11" t="s">
        <v>53</v>
      </c>
      <c r="L3" s="11" t="s">
        <v>58</v>
      </c>
      <c r="M3" s="11" t="s">
        <v>50</v>
      </c>
      <c r="N3" s="11" t="s">
        <v>52</v>
      </c>
      <c r="O3" s="11" t="s">
        <v>51</v>
      </c>
      <c r="P3" s="11" t="s">
        <v>53</v>
      </c>
      <c r="Q3" s="11" t="s">
        <v>58</v>
      </c>
      <c r="R3" s="11" t="s">
        <v>50</v>
      </c>
      <c r="S3" s="11" t="s">
        <v>52</v>
      </c>
      <c r="T3" s="11" t="s">
        <v>51</v>
      </c>
      <c r="U3" s="11" t="s">
        <v>53</v>
      </c>
    </row>
    <row r="4" spans="1:21" x14ac:dyDescent="0.25">
      <c r="A4" s="12" t="s">
        <v>26</v>
      </c>
      <c r="B4" s="13">
        <v>0</v>
      </c>
      <c r="C4" s="14">
        <v>0</v>
      </c>
      <c r="D4" s="15">
        <v>0</v>
      </c>
      <c r="E4" s="16"/>
      <c r="F4" s="17"/>
      <c r="G4" s="13">
        <v>53075.82</v>
      </c>
      <c r="H4" s="14">
        <v>78000.31</v>
      </c>
      <c r="I4" s="15">
        <v>0</v>
      </c>
      <c r="J4" s="16"/>
      <c r="K4" s="17"/>
      <c r="L4" s="13">
        <v>16795.560000000001</v>
      </c>
      <c r="M4" s="14">
        <v>20596.34</v>
      </c>
      <c r="N4" s="15">
        <v>0</v>
      </c>
      <c r="O4" s="16"/>
      <c r="P4" s="17"/>
      <c r="Q4" s="13">
        <v>74306.91</v>
      </c>
      <c r="R4" s="14">
        <v>100084.43</v>
      </c>
      <c r="S4" s="15">
        <v>0</v>
      </c>
      <c r="T4" s="16"/>
      <c r="U4" s="17"/>
    </row>
    <row r="5" spans="1:21" x14ac:dyDescent="0.25">
      <c r="A5" s="12" t="s">
        <v>27</v>
      </c>
      <c r="B5" s="13">
        <v>0</v>
      </c>
      <c r="C5" s="14">
        <v>0</v>
      </c>
      <c r="D5" s="15">
        <v>0</v>
      </c>
      <c r="E5" s="16"/>
      <c r="F5" s="17"/>
      <c r="G5" s="13">
        <v>9264.2800000000007</v>
      </c>
      <c r="H5" s="14">
        <v>13928.63</v>
      </c>
      <c r="I5" s="15">
        <v>0</v>
      </c>
      <c r="J5" s="16"/>
      <c r="K5" s="17"/>
      <c r="L5" s="13">
        <v>29032.74</v>
      </c>
      <c r="M5" s="14">
        <v>36043.589999999997</v>
      </c>
      <c r="N5" s="15">
        <v>0</v>
      </c>
      <c r="O5" s="16"/>
      <c r="P5" s="17"/>
      <c r="Q5" s="13">
        <v>163909.78</v>
      </c>
      <c r="R5" s="14">
        <v>256883.37</v>
      </c>
      <c r="S5" s="15">
        <v>0</v>
      </c>
      <c r="T5" s="16"/>
      <c r="U5" s="17"/>
    </row>
    <row r="6" spans="1:21" x14ac:dyDescent="0.25">
      <c r="A6" s="12" t="s">
        <v>28</v>
      </c>
      <c r="B6" s="13">
        <v>2413.29</v>
      </c>
      <c r="C6" s="14">
        <v>1538.44</v>
      </c>
      <c r="D6" s="15">
        <v>0</v>
      </c>
      <c r="E6" s="16"/>
      <c r="F6" s="17"/>
      <c r="G6" s="13">
        <v>53262.62</v>
      </c>
      <c r="H6" s="14">
        <v>22285.8</v>
      </c>
      <c r="I6" s="15">
        <v>0</v>
      </c>
      <c r="J6" s="16"/>
      <c r="K6" s="17"/>
      <c r="L6" s="13">
        <v>0</v>
      </c>
      <c r="M6" s="14">
        <v>0</v>
      </c>
      <c r="N6" s="15">
        <v>0</v>
      </c>
      <c r="O6" s="16"/>
      <c r="P6" s="17"/>
      <c r="Q6" s="13">
        <v>0</v>
      </c>
      <c r="R6" s="14">
        <v>0</v>
      </c>
      <c r="S6" s="15">
        <v>0</v>
      </c>
      <c r="T6" s="16"/>
      <c r="U6" s="17"/>
    </row>
    <row r="7" spans="1:21" x14ac:dyDescent="0.25">
      <c r="A7" s="12" t="s">
        <v>29</v>
      </c>
      <c r="B7" s="13">
        <v>23566.02</v>
      </c>
      <c r="C7" s="14">
        <v>9230.64</v>
      </c>
      <c r="D7" s="15">
        <v>0</v>
      </c>
      <c r="E7" s="16"/>
      <c r="F7" s="17"/>
      <c r="G7" s="13">
        <v>11462.75</v>
      </c>
      <c r="H7" s="14">
        <v>8357.18</v>
      </c>
      <c r="I7" s="15">
        <v>0</v>
      </c>
      <c r="J7" s="16"/>
      <c r="K7" s="17"/>
      <c r="L7" s="13">
        <v>39487.410000000003</v>
      </c>
      <c r="M7" s="14">
        <v>30894.5</v>
      </c>
      <c r="N7" s="15">
        <v>0</v>
      </c>
      <c r="O7" s="16"/>
      <c r="P7" s="17"/>
      <c r="Q7" s="13">
        <v>11958.91</v>
      </c>
      <c r="R7" s="14">
        <v>10008.44</v>
      </c>
      <c r="S7" s="15">
        <v>0</v>
      </c>
      <c r="T7" s="16"/>
      <c r="U7" s="17"/>
    </row>
    <row r="8" spans="1:21" x14ac:dyDescent="0.25">
      <c r="A8" s="12" t="s">
        <v>63</v>
      </c>
      <c r="B8" s="13">
        <v>0</v>
      </c>
      <c r="C8" s="14">
        <v>0</v>
      </c>
      <c r="D8" s="15">
        <v>0</v>
      </c>
      <c r="E8" s="16"/>
      <c r="F8" s="17"/>
      <c r="G8" s="13">
        <v>0</v>
      </c>
      <c r="H8" s="14">
        <v>0</v>
      </c>
      <c r="I8" s="15">
        <v>0</v>
      </c>
      <c r="J8" s="16"/>
      <c r="K8" s="17"/>
      <c r="L8" s="13">
        <v>8154.54</v>
      </c>
      <c r="M8" s="14">
        <v>5149.08</v>
      </c>
      <c r="N8" s="15">
        <v>0</v>
      </c>
      <c r="O8" s="16"/>
      <c r="P8" s="17"/>
      <c r="Q8" s="13">
        <v>0</v>
      </c>
      <c r="R8" s="14">
        <v>0</v>
      </c>
      <c r="S8" s="15">
        <v>0</v>
      </c>
      <c r="T8" s="16"/>
      <c r="U8" s="17"/>
    </row>
    <row r="9" spans="1:21" x14ac:dyDescent="0.25">
      <c r="A9" s="12" t="s">
        <v>30</v>
      </c>
      <c r="B9" s="13">
        <v>113083.23</v>
      </c>
      <c r="C9" s="14">
        <v>18461.29</v>
      </c>
      <c r="D9" s="15">
        <v>0</v>
      </c>
      <c r="E9" s="16"/>
      <c r="F9" s="17"/>
      <c r="G9" s="13">
        <v>148778.46</v>
      </c>
      <c r="H9" s="14">
        <v>47357.33</v>
      </c>
      <c r="I9" s="15">
        <v>0</v>
      </c>
      <c r="J9" s="16"/>
      <c r="K9" s="17"/>
      <c r="L9" s="13">
        <v>9069.99</v>
      </c>
      <c r="M9" s="14">
        <v>7723.63</v>
      </c>
      <c r="N9" s="15">
        <v>0</v>
      </c>
      <c r="O9" s="16"/>
      <c r="P9" s="17"/>
      <c r="Q9" s="13">
        <v>17962.18</v>
      </c>
      <c r="R9" s="14">
        <v>0</v>
      </c>
      <c r="S9" s="15">
        <v>0</v>
      </c>
      <c r="T9" s="16"/>
      <c r="U9" s="17"/>
    </row>
    <row r="10" spans="1:21" x14ac:dyDescent="0.25">
      <c r="A10" s="12" t="s">
        <v>31</v>
      </c>
      <c r="B10" s="13">
        <v>38011.93</v>
      </c>
      <c r="C10" s="14">
        <v>6153.76</v>
      </c>
      <c r="D10" s="15">
        <v>0</v>
      </c>
      <c r="E10" s="16"/>
      <c r="F10" s="17"/>
      <c r="G10" s="13">
        <v>12420.55</v>
      </c>
      <c r="H10" s="14">
        <v>5571.45</v>
      </c>
      <c r="I10" s="15">
        <v>0</v>
      </c>
      <c r="J10" s="16"/>
      <c r="K10" s="17"/>
      <c r="L10" s="13">
        <v>30595.03</v>
      </c>
      <c r="M10" s="14">
        <v>25745.42</v>
      </c>
      <c r="N10" s="15">
        <v>0</v>
      </c>
      <c r="O10" s="16"/>
      <c r="P10" s="17"/>
      <c r="Q10" s="13">
        <v>0</v>
      </c>
      <c r="R10" s="14">
        <v>0</v>
      </c>
      <c r="S10" s="15">
        <v>0</v>
      </c>
      <c r="T10" s="16"/>
      <c r="U10" s="17"/>
    </row>
    <row r="11" spans="1:21" x14ac:dyDescent="0.25">
      <c r="A11" s="12" t="s">
        <v>71</v>
      </c>
      <c r="B11" s="13">
        <v>0</v>
      </c>
      <c r="C11" s="14">
        <v>0</v>
      </c>
      <c r="D11" s="15">
        <v>0</v>
      </c>
      <c r="E11" s="16"/>
      <c r="F11" s="17"/>
      <c r="G11" s="13">
        <v>7767.79</v>
      </c>
      <c r="H11" s="14">
        <v>16714.349999999999</v>
      </c>
      <c r="I11" s="15">
        <v>0</v>
      </c>
      <c r="J11" s="16"/>
      <c r="K11" s="17"/>
      <c r="L11" s="13">
        <v>7900.09</v>
      </c>
      <c r="M11" s="14">
        <v>5149.08</v>
      </c>
      <c r="N11" s="15">
        <v>0</v>
      </c>
      <c r="O11" s="16"/>
      <c r="P11" s="17"/>
      <c r="Q11" s="13">
        <v>14683.91</v>
      </c>
      <c r="R11" s="14">
        <v>10008.44</v>
      </c>
      <c r="S11" s="15">
        <v>0</v>
      </c>
      <c r="T11" s="16"/>
      <c r="U11" s="17"/>
    </row>
    <row r="12" spans="1:21" x14ac:dyDescent="0.25">
      <c r="A12" s="12" t="s">
        <v>32</v>
      </c>
      <c r="B12" s="13">
        <v>70410.66</v>
      </c>
      <c r="C12" s="14">
        <v>23076.61</v>
      </c>
      <c r="D12" s="15">
        <v>0</v>
      </c>
      <c r="E12" s="16"/>
      <c r="F12" s="17"/>
      <c r="G12" s="13">
        <v>54465.56</v>
      </c>
      <c r="H12" s="14">
        <v>22285.8</v>
      </c>
      <c r="I12" s="15">
        <v>0</v>
      </c>
      <c r="J12" s="16"/>
      <c r="K12" s="17"/>
      <c r="L12" s="13">
        <v>164959.71</v>
      </c>
      <c r="M12" s="14">
        <v>61789.01</v>
      </c>
      <c r="N12" s="15">
        <v>0</v>
      </c>
      <c r="O12" s="16"/>
      <c r="P12" s="17"/>
      <c r="Q12" s="13">
        <v>96167.03</v>
      </c>
      <c r="R12" s="14">
        <v>70059.100000000006</v>
      </c>
      <c r="S12" s="15">
        <v>0</v>
      </c>
      <c r="T12" s="16"/>
      <c r="U12" s="17"/>
    </row>
    <row r="13" spans="1:21" x14ac:dyDescent="0.25">
      <c r="A13" s="12" t="s">
        <v>33</v>
      </c>
      <c r="B13" s="13">
        <v>0</v>
      </c>
      <c r="C13" s="14">
        <v>0</v>
      </c>
      <c r="D13" s="15">
        <v>0</v>
      </c>
      <c r="E13" s="16"/>
      <c r="F13" s="17"/>
      <c r="G13" s="13">
        <v>0</v>
      </c>
      <c r="H13" s="14">
        <v>0</v>
      </c>
      <c r="I13" s="15">
        <v>0</v>
      </c>
      <c r="J13" s="16"/>
      <c r="K13" s="17"/>
      <c r="L13" s="13">
        <v>0</v>
      </c>
      <c r="M13" s="14">
        <v>0</v>
      </c>
      <c r="N13" s="15">
        <v>0</v>
      </c>
      <c r="O13" s="16"/>
      <c r="P13" s="17"/>
      <c r="Q13" s="13">
        <v>0</v>
      </c>
      <c r="R13" s="14">
        <v>0</v>
      </c>
      <c r="S13" s="15">
        <v>0</v>
      </c>
      <c r="T13" s="16"/>
      <c r="U13" s="17"/>
    </row>
    <row r="14" spans="1:21" x14ac:dyDescent="0.25">
      <c r="A14" s="12" t="s">
        <v>102</v>
      </c>
      <c r="B14" s="13">
        <v>0</v>
      </c>
      <c r="C14" s="14">
        <v>0</v>
      </c>
      <c r="D14" s="15">
        <v>0</v>
      </c>
      <c r="E14" s="16"/>
      <c r="F14" s="17"/>
      <c r="G14" s="13">
        <v>0</v>
      </c>
      <c r="H14" s="14">
        <v>0</v>
      </c>
      <c r="I14" s="15">
        <v>0</v>
      </c>
      <c r="J14" s="16"/>
      <c r="K14" s="17"/>
      <c r="L14" s="13">
        <v>0</v>
      </c>
      <c r="M14" s="14">
        <v>0</v>
      </c>
      <c r="N14" s="15">
        <v>0</v>
      </c>
      <c r="O14" s="16"/>
      <c r="P14" s="17"/>
      <c r="Q14" s="13">
        <v>0</v>
      </c>
      <c r="R14" s="14">
        <v>0</v>
      </c>
      <c r="S14" s="15">
        <v>0</v>
      </c>
      <c r="T14" s="16"/>
      <c r="U14" s="17"/>
    </row>
    <row r="15" spans="1:21" x14ac:dyDescent="0.25">
      <c r="A15" s="12" t="s">
        <v>34</v>
      </c>
      <c r="B15" s="13">
        <v>52115.93</v>
      </c>
      <c r="C15" s="14">
        <v>23076.61</v>
      </c>
      <c r="D15" s="15">
        <v>0</v>
      </c>
      <c r="E15" s="16"/>
      <c r="F15" s="17"/>
      <c r="G15" s="13">
        <v>49075.31</v>
      </c>
      <c r="H15" s="14">
        <v>72428.850000000006</v>
      </c>
      <c r="I15" s="15">
        <v>0</v>
      </c>
      <c r="J15" s="16"/>
      <c r="K15" s="17"/>
      <c r="L15" s="13">
        <v>191849.04</v>
      </c>
      <c r="M15" s="14">
        <v>275475.98</v>
      </c>
      <c r="N15" s="15">
        <v>0</v>
      </c>
      <c r="O15" s="16"/>
      <c r="P15" s="17"/>
      <c r="Q15" s="13">
        <v>24792.080000000002</v>
      </c>
      <c r="R15" s="14">
        <v>50042.21</v>
      </c>
      <c r="S15" s="15">
        <v>0</v>
      </c>
      <c r="T15" s="16"/>
      <c r="U15" s="17"/>
    </row>
    <row r="16" spans="1:21" x14ac:dyDescent="0.25">
      <c r="A16" s="12" t="s">
        <v>103</v>
      </c>
      <c r="B16" s="13">
        <v>0</v>
      </c>
      <c r="C16" s="14">
        <v>0</v>
      </c>
      <c r="D16" s="15">
        <v>0</v>
      </c>
      <c r="E16" s="16"/>
      <c r="F16" s="17"/>
      <c r="G16" s="13">
        <v>0</v>
      </c>
      <c r="H16" s="14">
        <v>0</v>
      </c>
      <c r="I16" s="15">
        <v>0</v>
      </c>
      <c r="J16" s="16"/>
      <c r="K16" s="17"/>
      <c r="L16" s="13">
        <v>0</v>
      </c>
      <c r="M16" s="14">
        <v>0</v>
      </c>
      <c r="N16" s="15">
        <v>0</v>
      </c>
      <c r="O16" s="16"/>
      <c r="P16" s="17"/>
      <c r="Q16" s="13">
        <v>0</v>
      </c>
      <c r="R16" s="14">
        <v>0</v>
      </c>
      <c r="S16" s="15">
        <v>0</v>
      </c>
      <c r="T16" s="16"/>
      <c r="U16" s="17"/>
    </row>
    <row r="17" spans="1:21" x14ac:dyDescent="0.25">
      <c r="A17" s="12" t="s">
        <v>35</v>
      </c>
      <c r="B17" s="13">
        <v>0</v>
      </c>
      <c r="C17" s="14">
        <v>0</v>
      </c>
      <c r="D17" s="15">
        <v>0</v>
      </c>
      <c r="E17" s="16"/>
      <c r="F17" s="17"/>
      <c r="G17" s="13">
        <v>0</v>
      </c>
      <c r="H17" s="14">
        <v>0</v>
      </c>
      <c r="I17" s="15">
        <v>0</v>
      </c>
      <c r="J17" s="16"/>
      <c r="K17" s="17"/>
      <c r="L17" s="13">
        <v>0</v>
      </c>
      <c r="M17" s="14">
        <v>0</v>
      </c>
      <c r="N17" s="15">
        <v>0</v>
      </c>
      <c r="O17" s="16"/>
      <c r="P17" s="17"/>
      <c r="Q17" s="13">
        <v>0</v>
      </c>
      <c r="R17" s="14">
        <v>0</v>
      </c>
      <c r="S17" s="15">
        <v>0</v>
      </c>
      <c r="T17" s="16"/>
      <c r="U17" s="17"/>
    </row>
    <row r="18" spans="1:21" x14ac:dyDescent="0.25">
      <c r="A18" s="12" t="s">
        <v>104</v>
      </c>
      <c r="B18" s="13">
        <v>0</v>
      </c>
      <c r="C18" s="14">
        <v>0</v>
      </c>
      <c r="D18" s="15">
        <v>0</v>
      </c>
      <c r="E18" s="16"/>
      <c r="F18" s="17"/>
      <c r="G18" s="13">
        <v>0</v>
      </c>
      <c r="H18" s="14">
        <v>0</v>
      </c>
      <c r="I18" s="15">
        <v>0</v>
      </c>
      <c r="J18" s="16"/>
      <c r="K18" s="17"/>
      <c r="L18" s="13">
        <v>0</v>
      </c>
      <c r="M18" s="14">
        <v>0</v>
      </c>
      <c r="N18" s="15">
        <v>0</v>
      </c>
      <c r="O18" s="16"/>
      <c r="P18" s="17"/>
      <c r="Q18" s="13">
        <v>17235</v>
      </c>
      <c r="R18" s="14">
        <v>10008.44</v>
      </c>
      <c r="S18" s="15">
        <v>0</v>
      </c>
      <c r="T18" s="16"/>
      <c r="U18" s="17"/>
    </row>
    <row r="19" spans="1:21" x14ac:dyDescent="0.25">
      <c r="A19" s="12" t="s">
        <v>105</v>
      </c>
      <c r="B19" s="13">
        <v>0</v>
      </c>
      <c r="C19" s="14">
        <v>0</v>
      </c>
      <c r="D19" s="15">
        <v>0</v>
      </c>
      <c r="E19" s="16"/>
      <c r="F19" s="17"/>
      <c r="G19" s="13">
        <v>0</v>
      </c>
      <c r="H19" s="14">
        <v>0</v>
      </c>
      <c r="I19" s="15">
        <v>0</v>
      </c>
      <c r="J19" s="16"/>
      <c r="K19" s="17"/>
      <c r="L19" s="13">
        <v>0</v>
      </c>
      <c r="M19" s="14">
        <v>0</v>
      </c>
      <c r="N19" s="15">
        <v>0</v>
      </c>
      <c r="O19" s="16"/>
      <c r="P19" s="17"/>
      <c r="Q19" s="13">
        <v>0</v>
      </c>
      <c r="R19" s="14">
        <v>0</v>
      </c>
      <c r="S19" s="15">
        <v>0</v>
      </c>
      <c r="T19" s="16"/>
      <c r="U19" s="17"/>
    </row>
    <row r="20" spans="1:21" x14ac:dyDescent="0.25">
      <c r="A20" s="12" t="s">
        <v>36</v>
      </c>
      <c r="B20" s="13">
        <v>6171.7</v>
      </c>
      <c r="C20" s="14">
        <v>1538.44</v>
      </c>
      <c r="D20" s="15">
        <v>0</v>
      </c>
      <c r="E20" s="16"/>
      <c r="F20" s="17"/>
      <c r="G20" s="13">
        <v>16499.88</v>
      </c>
      <c r="H20" s="14">
        <v>2785.73</v>
      </c>
      <c r="I20" s="15">
        <v>0</v>
      </c>
      <c r="J20" s="16"/>
      <c r="K20" s="17"/>
      <c r="L20" s="13">
        <v>56969.42</v>
      </c>
      <c r="M20" s="14">
        <v>30894.5</v>
      </c>
      <c r="N20" s="15">
        <v>0</v>
      </c>
      <c r="O20" s="16"/>
      <c r="P20" s="17"/>
      <c r="Q20" s="13">
        <v>23296.75</v>
      </c>
      <c r="R20" s="14">
        <v>20016.89</v>
      </c>
      <c r="S20" s="15">
        <v>0</v>
      </c>
      <c r="T20" s="16"/>
      <c r="U20" s="17"/>
    </row>
    <row r="21" spans="1:21" x14ac:dyDescent="0.25">
      <c r="A21" s="12" t="s">
        <v>106</v>
      </c>
      <c r="B21" s="13">
        <v>0</v>
      </c>
      <c r="C21" s="14">
        <v>0</v>
      </c>
      <c r="D21" s="15">
        <v>0</v>
      </c>
      <c r="E21" s="16"/>
      <c r="F21" s="17"/>
      <c r="G21" s="13">
        <v>0</v>
      </c>
      <c r="H21" s="14">
        <v>0</v>
      </c>
      <c r="I21" s="15">
        <v>0</v>
      </c>
      <c r="J21" s="16"/>
      <c r="K21" s="17"/>
      <c r="L21" s="13">
        <v>0</v>
      </c>
      <c r="M21" s="14">
        <v>0</v>
      </c>
      <c r="N21" s="15">
        <v>0</v>
      </c>
      <c r="O21" s="16"/>
      <c r="P21" s="17"/>
      <c r="Q21" s="13">
        <v>0</v>
      </c>
      <c r="R21" s="14">
        <v>0</v>
      </c>
      <c r="S21" s="15">
        <v>0</v>
      </c>
      <c r="T21" s="16"/>
      <c r="U21" s="17"/>
    </row>
    <row r="22" spans="1:21" x14ac:dyDescent="0.25">
      <c r="A22" s="12" t="s">
        <v>64</v>
      </c>
      <c r="B22" s="13">
        <v>0</v>
      </c>
      <c r="C22" s="14">
        <v>0</v>
      </c>
      <c r="D22" s="15">
        <v>0</v>
      </c>
      <c r="E22" s="16"/>
      <c r="F22" s="17"/>
      <c r="G22" s="13">
        <v>33490.83</v>
      </c>
      <c r="H22" s="14">
        <v>27857.25</v>
      </c>
      <c r="I22" s="15">
        <v>0</v>
      </c>
      <c r="J22" s="16"/>
      <c r="K22" s="17"/>
      <c r="L22" s="13">
        <v>6628.62</v>
      </c>
      <c r="M22" s="14">
        <v>10298.17</v>
      </c>
      <c r="N22" s="15">
        <v>0</v>
      </c>
      <c r="O22" s="16"/>
      <c r="P22" s="17"/>
      <c r="Q22" s="13">
        <v>122033.77</v>
      </c>
      <c r="R22" s="14">
        <v>200168.86</v>
      </c>
      <c r="S22" s="15">
        <v>0</v>
      </c>
      <c r="T22" s="16"/>
      <c r="U22" s="17"/>
    </row>
    <row r="23" spans="1:21" x14ac:dyDescent="0.25">
      <c r="A23" s="12" t="s">
        <v>37</v>
      </c>
      <c r="B23" s="13">
        <v>240526.18</v>
      </c>
      <c r="C23" s="14">
        <v>132305.9</v>
      </c>
      <c r="D23" s="15">
        <v>0</v>
      </c>
      <c r="E23" s="16"/>
      <c r="F23" s="17"/>
      <c r="G23" s="13">
        <v>1066956.04</v>
      </c>
      <c r="H23" s="14">
        <v>459644.66</v>
      </c>
      <c r="I23" s="15">
        <v>0</v>
      </c>
      <c r="J23" s="16"/>
      <c r="K23" s="17"/>
      <c r="L23" s="13">
        <v>196661.97</v>
      </c>
      <c r="M23" s="14">
        <v>159621.6</v>
      </c>
      <c r="N23" s="15">
        <v>0</v>
      </c>
      <c r="O23" s="16"/>
      <c r="P23" s="17"/>
      <c r="Q23" s="13">
        <v>1168389.45</v>
      </c>
      <c r="R23" s="14">
        <v>1090920.27</v>
      </c>
      <c r="S23" s="15">
        <v>0</v>
      </c>
      <c r="T23" s="16"/>
      <c r="U23" s="17"/>
    </row>
    <row r="24" spans="1:21" x14ac:dyDescent="0.25">
      <c r="A24" s="12" t="s">
        <v>107</v>
      </c>
      <c r="B24" s="13">
        <v>154117.01999999999</v>
      </c>
      <c r="C24" s="14">
        <v>107690.85</v>
      </c>
      <c r="D24" s="15">
        <v>0</v>
      </c>
      <c r="E24" s="16"/>
      <c r="F24" s="17"/>
      <c r="G24" s="13">
        <v>276241.26</v>
      </c>
      <c r="H24" s="14">
        <v>245143.82</v>
      </c>
      <c r="I24" s="15">
        <v>0</v>
      </c>
      <c r="J24" s="16"/>
      <c r="K24" s="17"/>
      <c r="L24" s="13">
        <v>149892.91</v>
      </c>
      <c r="M24" s="14">
        <v>169919.77</v>
      </c>
      <c r="N24" s="15">
        <v>0</v>
      </c>
      <c r="O24" s="16"/>
      <c r="P24" s="17"/>
      <c r="Q24" s="13">
        <v>54438.37</v>
      </c>
      <c r="R24" s="14">
        <v>56714.51</v>
      </c>
      <c r="S24" s="15">
        <v>0</v>
      </c>
      <c r="T24" s="16"/>
      <c r="U24" s="17"/>
    </row>
    <row r="25" spans="1:21" x14ac:dyDescent="0.25">
      <c r="A25" s="12" t="s">
        <v>38</v>
      </c>
      <c r="B25" s="13">
        <v>85215.01</v>
      </c>
      <c r="C25" s="14">
        <v>43076.34</v>
      </c>
      <c r="D25" s="15">
        <v>0</v>
      </c>
      <c r="E25" s="16"/>
      <c r="F25" s="17"/>
      <c r="G25" s="13">
        <v>44933.71</v>
      </c>
      <c r="H25" s="14">
        <v>50143.05</v>
      </c>
      <c r="I25" s="15">
        <v>0</v>
      </c>
      <c r="J25" s="16"/>
      <c r="K25" s="17"/>
      <c r="L25" s="13">
        <v>81059.5</v>
      </c>
      <c r="M25" s="14">
        <v>36043.589999999997</v>
      </c>
      <c r="N25" s="15">
        <v>0</v>
      </c>
      <c r="O25" s="16"/>
      <c r="P25" s="17"/>
      <c r="Q25" s="13">
        <v>19423.64</v>
      </c>
      <c r="R25" s="14">
        <v>13344.59</v>
      </c>
      <c r="S25" s="15">
        <v>0</v>
      </c>
      <c r="T25" s="16"/>
      <c r="U25" s="17"/>
    </row>
    <row r="26" spans="1:21" x14ac:dyDescent="0.25">
      <c r="A26" s="12" t="s">
        <v>69</v>
      </c>
      <c r="B26" s="13">
        <v>0</v>
      </c>
      <c r="C26" s="14">
        <v>0</v>
      </c>
      <c r="D26" s="15">
        <v>0</v>
      </c>
      <c r="E26" s="16"/>
      <c r="F26" s="17"/>
      <c r="G26" s="13">
        <v>0</v>
      </c>
      <c r="H26" s="14">
        <v>0</v>
      </c>
      <c r="I26" s="15">
        <v>0</v>
      </c>
      <c r="J26" s="16"/>
      <c r="K26" s="17"/>
      <c r="L26" s="13">
        <v>0</v>
      </c>
      <c r="M26" s="14">
        <v>0</v>
      </c>
      <c r="N26" s="15">
        <v>0</v>
      </c>
      <c r="O26" s="16"/>
      <c r="P26" s="17"/>
      <c r="Q26" s="13">
        <v>0</v>
      </c>
      <c r="R26" s="14">
        <v>0</v>
      </c>
      <c r="S26" s="15">
        <v>0</v>
      </c>
      <c r="T26" s="16"/>
      <c r="U26" s="17"/>
    </row>
    <row r="27" spans="1:21" x14ac:dyDescent="0.25">
      <c r="A27" s="12" t="s">
        <v>65</v>
      </c>
      <c r="B27" s="13">
        <v>132894.68</v>
      </c>
      <c r="C27" s="14">
        <v>41537.9</v>
      </c>
      <c r="D27" s="15">
        <v>0</v>
      </c>
      <c r="E27" s="16"/>
      <c r="F27" s="17"/>
      <c r="G27" s="13">
        <v>176376.63</v>
      </c>
      <c r="H27" s="14">
        <v>103071.83</v>
      </c>
      <c r="I27" s="15">
        <v>0</v>
      </c>
      <c r="J27" s="16"/>
      <c r="K27" s="17"/>
      <c r="L27" s="13">
        <v>89954</v>
      </c>
      <c r="M27" s="14">
        <v>113279.84</v>
      </c>
      <c r="N27" s="15">
        <v>0</v>
      </c>
      <c r="O27" s="16"/>
      <c r="P27" s="17"/>
      <c r="Q27" s="13">
        <v>534628.1</v>
      </c>
      <c r="R27" s="14">
        <v>513766.73</v>
      </c>
      <c r="S27" s="15">
        <v>0</v>
      </c>
      <c r="T27" s="16"/>
      <c r="U27" s="17"/>
    </row>
    <row r="28" spans="1:21" x14ac:dyDescent="0.25">
      <c r="A28" s="12" t="s">
        <v>39</v>
      </c>
      <c r="B28" s="13">
        <v>130254.47</v>
      </c>
      <c r="C28" s="14">
        <v>75383.59</v>
      </c>
      <c r="D28" s="15">
        <v>0</v>
      </c>
      <c r="E28" s="16"/>
      <c r="F28" s="17"/>
      <c r="G28" s="13">
        <v>125309.57</v>
      </c>
      <c r="H28" s="14">
        <v>111429.01</v>
      </c>
      <c r="I28" s="15">
        <v>0</v>
      </c>
      <c r="J28" s="16"/>
      <c r="K28" s="17"/>
      <c r="L28" s="13">
        <v>131287.63</v>
      </c>
      <c r="M28" s="14">
        <v>139025.26</v>
      </c>
      <c r="N28" s="15">
        <v>0</v>
      </c>
      <c r="O28" s="16"/>
      <c r="P28" s="17"/>
      <c r="Q28" s="13">
        <v>143155.39000000001</v>
      </c>
      <c r="R28" s="14">
        <v>146790.49</v>
      </c>
      <c r="S28" s="15">
        <v>0</v>
      </c>
      <c r="T28" s="16"/>
      <c r="U28" s="17"/>
    </row>
    <row r="29" spans="1:21" x14ac:dyDescent="0.25">
      <c r="A29" s="12" t="s">
        <v>40</v>
      </c>
      <c r="B29" s="13">
        <v>47661.58</v>
      </c>
      <c r="C29" s="14">
        <v>36922.58</v>
      </c>
      <c r="D29" s="15">
        <v>0</v>
      </c>
      <c r="E29" s="16"/>
      <c r="F29" s="17"/>
      <c r="G29" s="13">
        <v>88076.41</v>
      </c>
      <c r="H29" s="14">
        <v>125357.63</v>
      </c>
      <c r="I29" s="15">
        <v>0</v>
      </c>
      <c r="J29" s="16"/>
      <c r="K29" s="17"/>
      <c r="L29" s="13">
        <v>68218.84</v>
      </c>
      <c r="M29" s="14">
        <v>69512.63</v>
      </c>
      <c r="N29" s="15">
        <v>0</v>
      </c>
      <c r="O29" s="16"/>
      <c r="P29" s="17"/>
      <c r="Q29" s="13">
        <v>800.5</v>
      </c>
      <c r="R29" s="14">
        <v>3336.15</v>
      </c>
      <c r="S29" s="15">
        <v>0</v>
      </c>
      <c r="T29" s="16"/>
      <c r="U29" s="17"/>
    </row>
    <row r="30" spans="1:21" x14ac:dyDescent="0.25">
      <c r="A30" s="12" t="s">
        <v>41</v>
      </c>
      <c r="B30" s="13">
        <v>187469.08</v>
      </c>
      <c r="C30" s="14">
        <v>61537.63</v>
      </c>
      <c r="D30" s="15">
        <v>0</v>
      </c>
      <c r="E30" s="16"/>
      <c r="F30" s="17"/>
      <c r="G30" s="13">
        <v>272801.03000000003</v>
      </c>
      <c r="H30" s="14">
        <v>119786.18</v>
      </c>
      <c r="I30" s="15">
        <v>0</v>
      </c>
      <c r="J30" s="16"/>
      <c r="K30" s="17"/>
      <c r="L30" s="13">
        <v>266318.63</v>
      </c>
      <c r="M30" s="14">
        <v>180217.93</v>
      </c>
      <c r="N30" s="15">
        <v>0</v>
      </c>
      <c r="O30" s="16"/>
      <c r="P30" s="17"/>
      <c r="Q30" s="13">
        <v>925075.46</v>
      </c>
      <c r="R30" s="14">
        <v>717271.73</v>
      </c>
      <c r="S30" s="15">
        <v>0</v>
      </c>
      <c r="T30" s="16"/>
      <c r="U30" s="17"/>
    </row>
    <row r="31" spans="1:21" x14ac:dyDescent="0.25">
      <c r="A31" s="12" t="s">
        <v>70</v>
      </c>
      <c r="B31" s="13">
        <v>0</v>
      </c>
      <c r="C31" s="14">
        <v>0</v>
      </c>
      <c r="D31" s="15">
        <v>0</v>
      </c>
      <c r="E31" s="16"/>
      <c r="F31" s="17"/>
      <c r="G31" s="13">
        <v>0</v>
      </c>
      <c r="H31" s="14">
        <v>0</v>
      </c>
      <c r="I31" s="15">
        <v>0</v>
      </c>
      <c r="J31" s="16"/>
      <c r="K31" s="17"/>
      <c r="L31" s="13">
        <v>0</v>
      </c>
      <c r="M31" s="14">
        <v>0</v>
      </c>
      <c r="N31" s="15">
        <v>0</v>
      </c>
      <c r="O31" s="16"/>
      <c r="P31" s="17"/>
      <c r="Q31" s="13">
        <v>0</v>
      </c>
      <c r="R31" s="14">
        <v>0</v>
      </c>
      <c r="S31" s="15">
        <v>0</v>
      </c>
      <c r="T31" s="16"/>
      <c r="U31" s="17"/>
    </row>
    <row r="32" spans="1:21" x14ac:dyDescent="0.25">
      <c r="A32" s="12" t="s">
        <v>42</v>
      </c>
      <c r="B32" s="13">
        <v>37110.81</v>
      </c>
      <c r="C32" s="14">
        <v>18461.29</v>
      </c>
      <c r="D32" s="15">
        <v>0</v>
      </c>
      <c r="E32" s="16"/>
      <c r="F32" s="17"/>
      <c r="G32" s="13">
        <v>77195.63</v>
      </c>
      <c r="H32" s="14">
        <v>27857.25</v>
      </c>
      <c r="I32" s="15">
        <v>0</v>
      </c>
      <c r="J32" s="16"/>
      <c r="K32" s="17"/>
      <c r="L32" s="13">
        <v>40226.089999999997</v>
      </c>
      <c r="M32" s="14">
        <v>20596.34</v>
      </c>
      <c r="N32" s="15">
        <v>0</v>
      </c>
      <c r="O32" s="16"/>
      <c r="P32" s="17"/>
      <c r="Q32" s="13">
        <v>7573.56</v>
      </c>
      <c r="R32" s="14">
        <v>30025.33</v>
      </c>
      <c r="S32" s="15">
        <v>0</v>
      </c>
      <c r="T32" s="16"/>
      <c r="U32" s="17"/>
    </row>
    <row r="33" spans="1:21" x14ac:dyDescent="0.25">
      <c r="A33" s="12" t="s">
        <v>108</v>
      </c>
      <c r="B33" s="13">
        <v>411466.87</v>
      </c>
      <c r="C33" s="14">
        <v>33845.699999999997</v>
      </c>
      <c r="D33" s="15">
        <v>0</v>
      </c>
      <c r="E33" s="16"/>
      <c r="F33" s="17"/>
      <c r="G33" s="13">
        <v>129909.36</v>
      </c>
      <c r="H33" s="14">
        <v>52928.78</v>
      </c>
      <c r="I33" s="15">
        <v>0</v>
      </c>
      <c r="J33" s="16"/>
      <c r="K33" s="17"/>
      <c r="L33" s="13">
        <v>180465.66</v>
      </c>
      <c r="M33" s="14">
        <v>28319.96</v>
      </c>
      <c r="N33" s="15">
        <v>0</v>
      </c>
      <c r="O33" s="16"/>
      <c r="P33" s="17"/>
      <c r="Q33" s="13">
        <v>152221.22</v>
      </c>
      <c r="R33" s="14">
        <v>73395.25</v>
      </c>
      <c r="S33" s="15">
        <v>0</v>
      </c>
      <c r="T33" s="16"/>
      <c r="U33" s="17"/>
    </row>
    <row r="34" spans="1:21" x14ac:dyDescent="0.25">
      <c r="A34" s="12" t="s">
        <v>109</v>
      </c>
      <c r="B34" s="13">
        <v>0</v>
      </c>
      <c r="C34" s="14">
        <v>0</v>
      </c>
      <c r="D34" s="15">
        <v>0</v>
      </c>
      <c r="E34" s="16"/>
      <c r="F34" s="17"/>
      <c r="G34" s="13">
        <v>0</v>
      </c>
      <c r="H34" s="14">
        <v>0</v>
      </c>
      <c r="I34" s="15">
        <v>0</v>
      </c>
      <c r="J34" s="16"/>
      <c r="K34" s="17"/>
      <c r="L34" s="13">
        <v>0</v>
      </c>
      <c r="M34" s="14">
        <v>0</v>
      </c>
      <c r="N34" s="15">
        <v>0</v>
      </c>
      <c r="O34" s="16"/>
      <c r="P34" s="17"/>
      <c r="Q34" s="13">
        <v>0</v>
      </c>
      <c r="R34" s="14">
        <v>0</v>
      </c>
      <c r="S34" s="15">
        <v>0</v>
      </c>
      <c r="T34" s="16"/>
      <c r="U34" s="17"/>
    </row>
    <row r="35" spans="1:21" x14ac:dyDescent="0.25">
      <c r="A35" s="12" t="s">
        <v>43</v>
      </c>
      <c r="B35" s="13">
        <v>195022.86</v>
      </c>
      <c r="C35" s="14">
        <v>33845.699999999997</v>
      </c>
      <c r="D35" s="15">
        <v>0</v>
      </c>
      <c r="E35" s="16"/>
      <c r="F35" s="17"/>
      <c r="G35" s="13">
        <v>388848.52</v>
      </c>
      <c r="H35" s="14">
        <v>172714.96</v>
      </c>
      <c r="I35" s="15">
        <v>0</v>
      </c>
      <c r="J35" s="16"/>
      <c r="K35" s="17"/>
      <c r="L35" s="13">
        <v>205512.69</v>
      </c>
      <c r="M35" s="14">
        <v>175068.85</v>
      </c>
      <c r="N35" s="15">
        <v>0</v>
      </c>
      <c r="O35" s="16"/>
      <c r="P35" s="17"/>
      <c r="Q35" s="13">
        <v>72656.58</v>
      </c>
      <c r="R35" s="14">
        <v>76731.39</v>
      </c>
      <c r="S35" s="15">
        <v>0</v>
      </c>
      <c r="T35" s="16"/>
      <c r="U35" s="17"/>
    </row>
    <row r="36" spans="1:21" x14ac:dyDescent="0.25">
      <c r="A36" s="12" t="s">
        <v>44</v>
      </c>
      <c r="B36" s="13">
        <v>0</v>
      </c>
      <c r="C36" s="14">
        <v>0</v>
      </c>
      <c r="D36" s="15">
        <v>0</v>
      </c>
      <c r="E36" s="16"/>
      <c r="F36" s="17"/>
      <c r="G36" s="13">
        <v>5882.8</v>
      </c>
      <c r="H36" s="14">
        <v>11142.9</v>
      </c>
      <c r="I36" s="15">
        <v>0</v>
      </c>
      <c r="J36" s="16"/>
      <c r="K36" s="17"/>
      <c r="L36" s="13">
        <v>0</v>
      </c>
      <c r="M36" s="14">
        <v>0</v>
      </c>
      <c r="N36" s="15">
        <v>0</v>
      </c>
      <c r="O36" s="16"/>
      <c r="P36" s="17"/>
      <c r="Q36" s="13">
        <v>38392.1</v>
      </c>
      <c r="R36" s="14">
        <v>73395.25</v>
      </c>
      <c r="S36" s="15">
        <v>0</v>
      </c>
      <c r="T36" s="16"/>
      <c r="U36" s="17"/>
    </row>
    <row r="37" spans="1:21" x14ac:dyDescent="0.25">
      <c r="A37" s="12" t="s">
        <v>110</v>
      </c>
      <c r="B37" s="13">
        <v>0</v>
      </c>
      <c r="C37" s="14">
        <v>0</v>
      </c>
      <c r="D37" s="15">
        <v>0</v>
      </c>
      <c r="E37" s="16"/>
      <c r="F37" s="17"/>
      <c r="G37" s="13">
        <v>0</v>
      </c>
      <c r="H37" s="14">
        <v>0</v>
      </c>
      <c r="I37" s="15">
        <v>0</v>
      </c>
      <c r="J37" s="16"/>
      <c r="K37" s="17"/>
      <c r="L37" s="13">
        <v>0</v>
      </c>
      <c r="M37" s="14">
        <v>0</v>
      </c>
      <c r="N37" s="15">
        <v>0</v>
      </c>
      <c r="O37" s="16"/>
      <c r="P37" s="17"/>
      <c r="Q37" s="13">
        <v>0</v>
      </c>
      <c r="R37" s="14">
        <v>0</v>
      </c>
      <c r="S37" s="15">
        <v>0</v>
      </c>
      <c r="T37" s="16"/>
      <c r="U37" s="17"/>
    </row>
    <row r="38" spans="1:21" x14ac:dyDescent="0.25">
      <c r="A38" s="12" t="s">
        <v>111</v>
      </c>
      <c r="B38" s="13">
        <v>0</v>
      </c>
      <c r="C38" s="14">
        <v>0</v>
      </c>
      <c r="D38" s="15">
        <v>0</v>
      </c>
      <c r="E38" s="16"/>
      <c r="F38" s="17"/>
      <c r="G38" s="13">
        <v>0</v>
      </c>
      <c r="H38" s="14">
        <v>0</v>
      </c>
      <c r="I38" s="15">
        <v>0</v>
      </c>
      <c r="J38" s="16"/>
      <c r="K38" s="17"/>
      <c r="L38" s="13">
        <v>15423.24</v>
      </c>
      <c r="M38" s="14">
        <v>7723.63</v>
      </c>
      <c r="N38" s="15">
        <v>0</v>
      </c>
      <c r="O38" s="16"/>
      <c r="P38" s="17"/>
      <c r="Q38" s="13">
        <v>6886.44</v>
      </c>
      <c r="R38" s="14">
        <v>3336.15</v>
      </c>
      <c r="S38" s="15">
        <v>0</v>
      </c>
      <c r="T38" s="16"/>
      <c r="U38" s="17"/>
    </row>
    <row r="39" spans="1:21" x14ac:dyDescent="0.25">
      <c r="A39" s="12" t="s">
        <v>112</v>
      </c>
      <c r="B39" s="13">
        <v>634195.5</v>
      </c>
      <c r="C39" s="14">
        <v>243073.63</v>
      </c>
      <c r="D39" s="15">
        <v>0</v>
      </c>
      <c r="E39" s="16"/>
      <c r="F39" s="17"/>
      <c r="G39" s="13">
        <v>2204718.75</v>
      </c>
      <c r="H39" s="14">
        <v>994503.89</v>
      </c>
      <c r="I39" s="15">
        <v>0</v>
      </c>
      <c r="J39" s="16"/>
      <c r="K39" s="17"/>
      <c r="L39" s="13">
        <v>860783.35</v>
      </c>
      <c r="M39" s="14">
        <v>617890.06000000006</v>
      </c>
      <c r="N39" s="15">
        <v>0</v>
      </c>
      <c r="O39" s="16"/>
      <c r="P39" s="17"/>
      <c r="Q39" s="13">
        <v>703538.32</v>
      </c>
      <c r="R39" s="14">
        <v>533783.62</v>
      </c>
      <c r="S39" s="15">
        <v>0</v>
      </c>
      <c r="T39" s="16"/>
      <c r="U39" s="17"/>
    </row>
    <row r="40" spans="1:21" x14ac:dyDescent="0.25">
      <c r="A40" s="12" t="s">
        <v>113</v>
      </c>
      <c r="B40" s="13">
        <v>0</v>
      </c>
      <c r="C40" s="14">
        <v>0</v>
      </c>
      <c r="D40" s="15">
        <v>0</v>
      </c>
      <c r="E40" s="16"/>
      <c r="F40" s="17"/>
      <c r="G40" s="13">
        <v>0</v>
      </c>
      <c r="H40" s="14">
        <v>0</v>
      </c>
      <c r="I40" s="15">
        <v>0</v>
      </c>
      <c r="J40" s="16"/>
      <c r="K40" s="17"/>
      <c r="L40" s="13">
        <v>0</v>
      </c>
      <c r="M40" s="14">
        <v>0</v>
      </c>
      <c r="N40" s="15">
        <v>0</v>
      </c>
      <c r="O40" s="16"/>
      <c r="P40" s="17"/>
      <c r="Q40" s="13">
        <v>0</v>
      </c>
      <c r="R40" s="14">
        <v>0</v>
      </c>
      <c r="S40" s="15">
        <v>0</v>
      </c>
      <c r="T40" s="16"/>
      <c r="U40" s="17"/>
    </row>
    <row r="41" spans="1:21" x14ac:dyDescent="0.25">
      <c r="A41" s="12" t="s">
        <v>114</v>
      </c>
      <c r="B41" s="13">
        <v>6328.96</v>
      </c>
      <c r="C41" s="14">
        <v>18461.29</v>
      </c>
      <c r="D41" s="15">
        <v>0</v>
      </c>
      <c r="E41" s="16"/>
      <c r="F41" s="17"/>
      <c r="G41" s="13">
        <v>4861.3599999999997</v>
      </c>
      <c r="H41" s="14">
        <v>25071.53</v>
      </c>
      <c r="I41" s="15">
        <v>0</v>
      </c>
      <c r="J41" s="16"/>
      <c r="K41" s="17"/>
      <c r="L41" s="13">
        <v>3089.48</v>
      </c>
      <c r="M41" s="14">
        <v>15447.25</v>
      </c>
      <c r="N41" s="15">
        <v>0</v>
      </c>
      <c r="O41" s="16"/>
      <c r="P41" s="17"/>
      <c r="Q41" s="13">
        <v>2769.18</v>
      </c>
      <c r="R41" s="14">
        <v>30025.33</v>
      </c>
      <c r="S41" s="15">
        <v>0</v>
      </c>
      <c r="T41" s="16"/>
      <c r="U41" s="17"/>
    </row>
    <row r="42" spans="1:21" x14ac:dyDescent="0.25">
      <c r="A42" s="12" t="s">
        <v>115</v>
      </c>
      <c r="B42" s="13">
        <v>0</v>
      </c>
      <c r="C42" s="14">
        <v>0</v>
      </c>
      <c r="D42" s="15">
        <v>0</v>
      </c>
      <c r="E42" s="16"/>
      <c r="F42" s="17"/>
      <c r="G42" s="13">
        <v>0</v>
      </c>
      <c r="H42" s="14">
        <v>0</v>
      </c>
      <c r="I42" s="15">
        <v>0</v>
      </c>
      <c r="J42" s="16"/>
      <c r="K42" s="17"/>
      <c r="L42" s="13">
        <v>0</v>
      </c>
      <c r="M42" s="14">
        <v>0</v>
      </c>
      <c r="N42" s="15">
        <v>0</v>
      </c>
      <c r="O42" s="16"/>
      <c r="P42" s="17"/>
      <c r="Q42" s="13">
        <v>0</v>
      </c>
      <c r="R42" s="14">
        <v>0</v>
      </c>
      <c r="S42" s="15">
        <v>0</v>
      </c>
      <c r="T42" s="16"/>
      <c r="U42" s="17"/>
    </row>
    <row r="43" spans="1:21" x14ac:dyDescent="0.25">
      <c r="A43" s="12" t="s">
        <v>45</v>
      </c>
      <c r="B43" s="13">
        <v>8594.36</v>
      </c>
      <c r="C43" s="14">
        <v>3076.88</v>
      </c>
      <c r="D43" s="15">
        <v>0</v>
      </c>
      <c r="E43" s="16"/>
      <c r="F43" s="17"/>
      <c r="G43" s="13">
        <v>51189.55</v>
      </c>
      <c r="H43" s="14">
        <v>72428.850000000006</v>
      </c>
      <c r="I43" s="15">
        <v>0</v>
      </c>
      <c r="J43" s="16"/>
      <c r="K43" s="17"/>
      <c r="L43" s="13">
        <v>59937.81</v>
      </c>
      <c r="M43" s="14">
        <v>43767.21</v>
      </c>
      <c r="N43" s="15">
        <v>0</v>
      </c>
      <c r="O43" s="16"/>
      <c r="P43" s="17"/>
      <c r="Q43" s="13">
        <v>49121.31</v>
      </c>
      <c r="R43" s="14">
        <v>33361.480000000003</v>
      </c>
      <c r="S43" s="15">
        <v>0</v>
      </c>
      <c r="T43" s="16"/>
      <c r="U43" s="17"/>
    </row>
    <row r="44" spans="1:21" x14ac:dyDescent="0.25">
      <c r="A44" s="12" t="s">
        <v>61</v>
      </c>
      <c r="B44" s="13">
        <v>0</v>
      </c>
      <c r="C44" s="14">
        <v>0</v>
      </c>
      <c r="D44" s="15">
        <v>0</v>
      </c>
      <c r="E44" s="16"/>
      <c r="F44" s="17"/>
      <c r="G44" s="13">
        <v>0</v>
      </c>
      <c r="H44" s="14">
        <v>0</v>
      </c>
      <c r="I44" s="15">
        <v>0</v>
      </c>
      <c r="J44" s="16"/>
      <c r="K44" s="17"/>
      <c r="L44" s="13">
        <v>0</v>
      </c>
      <c r="M44" s="14">
        <v>0</v>
      </c>
      <c r="N44" s="15">
        <v>0</v>
      </c>
      <c r="O44" s="16"/>
      <c r="P44" s="17"/>
      <c r="Q44" s="13">
        <v>0</v>
      </c>
      <c r="R44" s="14">
        <v>0</v>
      </c>
      <c r="S44" s="15">
        <v>0</v>
      </c>
      <c r="T44" s="16"/>
      <c r="U44" s="17"/>
    </row>
    <row r="45" spans="1:21" x14ac:dyDescent="0.25">
      <c r="A45" s="12" t="s">
        <v>116</v>
      </c>
      <c r="B45" s="13">
        <v>0</v>
      </c>
      <c r="C45" s="14">
        <v>0</v>
      </c>
      <c r="D45" s="15">
        <v>0</v>
      </c>
      <c r="E45" s="16"/>
      <c r="F45" s="17"/>
      <c r="G45" s="13">
        <v>0</v>
      </c>
      <c r="H45" s="14">
        <v>0</v>
      </c>
      <c r="I45" s="15">
        <v>0</v>
      </c>
      <c r="J45" s="16"/>
      <c r="K45" s="17"/>
      <c r="L45" s="13">
        <v>5309.35</v>
      </c>
      <c r="M45" s="14">
        <v>5149.08</v>
      </c>
      <c r="N45" s="15">
        <v>0</v>
      </c>
      <c r="O45" s="16"/>
      <c r="P45" s="17"/>
      <c r="Q45" s="13">
        <v>5614</v>
      </c>
      <c r="R45" s="14">
        <v>10008.44</v>
      </c>
      <c r="S45" s="15">
        <v>0</v>
      </c>
      <c r="T45" s="16"/>
      <c r="U45" s="17"/>
    </row>
    <row r="46" spans="1:21" x14ac:dyDescent="0.25">
      <c r="A46" s="12" t="s">
        <v>46</v>
      </c>
      <c r="B46" s="13">
        <v>0</v>
      </c>
      <c r="C46" s="14">
        <v>0</v>
      </c>
      <c r="D46" s="15">
        <v>0</v>
      </c>
      <c r="E46" s="16"/>
      <c r="F46" s="17"/>
      <c r="G46" s="13">
        <v>0</v>
      </c>
      <c r="H46" s="14">
        <v>0</v>
      </c>
      <c r="I46" s="15">
        <v>0</v>
      </c>
      <c r="J46" s="16"/>
      <c r="K46" s="17"/>
      <c r="L46" s="13">
        <v>0</v>
      </c>
      <c r="M46" s="14">
        <v>0</v>
      </c>
      <c r="N46" s="15">
        <v>0</v>
      </c>
      <c r="O46" s="16"/>
      <c r="P46" s="17"/>
      <c r="Q46" s="13">
        <v>0</v>
      </c>
      <c r="R46" s="14">
        <v>0</v>
      </c>
      <c r="S46" s="15">
        <v>0</v>
      </c>
      <c r="T46" s="16"/>
      <c r="U46" s="17"/>
    </row>
    <row r="47" spans="1:21" x14ac:dyDescent="0.25">
      <c r="A47" s="12" t="s">
        <v>117</v>
      </c>
      <c r="B47" s="13">
        <v>0</v>
      </c>
      <c r="C47" s="14">
        <v>0</v>
      </c>
      <c r="D47" s="15">
        <v>0</v>
      </c>
      <c r="E47" s="16"/>
      <c r="F47" s="17"/>
      <c r="G47" s="13">
        <v>0</v>
      </c>
      <c r="H47" s="14">
        <v>0</v>
      </c>
      <c r="I47" s="15">
        <v>0</v>
      </c>
      <c r="J47" s="16"/>
      <c r="K47" s="17"/>
      <c r="L47" s="13">
        <v>0</v>
      </c>
      <c r="M47" s="14">
        <v>0</v>
      </c>
      <c r="N47" s="15">
        <v>0</v>
      </c>
      <c r="O47" s="16"/>
      <c r="P47" s="17"/>
      <c r="Q47" s="13">
        <v>0</v>
      </c>
      <c r="R47" s="14">
        <v>0</v>
      </c>
      <c r="S47" s="15">
        <v>0</v>
      </c>
      <c r="T47" s="16"/>
      <c r="U47" s="17"/>
    </row>
    <row r="48" spans="1:21" x14ac:dyDescent="0.25">
      <c r="A48" s="12" t="s">
        <v>118</v>
      </c>
      <c r="B48" s="13">
        <v>0</v>
      </c>
      <c r="C48" s="14">
        <v>0</v>
      </c>
      <c r="D48" s="15">
        <v>0</v>
      </c>
      <c r="E48" s="16"/>
      <c r="F48" s="17"/>
      <c r="G48" s="13">
        <v>0</v>
      </c>
      <c r="H48" s="14">
        <v>0</v>
      </c>
      <c r="I48" s="15">
        <v>0</v>
      </c>
      <c r="J48" s="16"/>
      <c r="K48" s="17"/>
      <c r="L48" s="13">
        <v>0</v>
      </c>
      <c r="M48" s="14">
        <v>0</v>
      </c>
      <c r="N48" s="15">
        <v>0</v>
      </c>
      <c r="O48" s="16"/>
      <c r="P48" s="17"/>
      <c r="Q48" s="13">
        <v>0</v>
      </c>
      <c r="R48" s="14">
        <v>0</v>
      </c>
      <c r="S48" s="15">
        <v>0</v>
      </c>
      <c r="T48" s="16"/>
      <c r="U48" s="17"/>
    </row>
    <row r="49" spans="1:21" x14ac:dyDescent="0.25">
      <c r="A49" s="12" t="s">
        <v>47</v>
      </c>
      <c r="B49" s="13">
        <v>719338.23</v>
      </c>
      <c r="C49" s="14">
        <v>164613.16</v>
      </c>
      <c r="D49" s="15">
        <v>0</v>
      </c>
      <c r="E49" s="16"/>
      <c r="F49" s="17"/>
      <c r="G49" s="13">
        <v>551290.22</v>
      </c>
      <c r="H49" s="14">
        <v>392787.25</v>
      </c>
      <c r="I49" s="15">
        <v>0</v>
      </c>
      <c r="J49" s="16"/>
      <c r="K49" s="17"/>
      <c r="L49" s="13">
        <v>375722.6</v>
      </c>
      <c r="M49" s="14">
        <v>308945.03000000003</v>
      </c>
      <c r="N49" s="15">
        <v>0</v>
      </c>
      <c r="O49" s="16"/>
      <c r="P49" s="17"/>
      <c r="Q49" s="13">
        <v>50281.03</v>
      </c>
      <c r="R49" s="14">
        <v>66722.95</v>
      </c>
      <c r="S49" s="15">
        <v>0</v>
      </c>
      <c r="T49" s="16"/>
      <c r="U49" s="17"/>
    </row>
    <row r="50" spans="1:21" x14ac:dyDescent="0.25">
      <c r="A50" s="12" t="s">
        <v>48</v>
      </c>
      <c r="B50" s="13">
        <v>68335.289999999994</v>
      </c>
      <c r="C50" s="14">
        <v>29230.37</v>
      </c>
      <c r="D50" s="15">
        <v>0</v>
      </c>
      <c r="E50" s="16"/>
      <c r="F50" s="17"/>
      <c r="G50" s="13">
        <v>174344.67</v>
      </c>
      <c r="H50" s="14">
        <v>125357.63</v>
      </c>
      <c r="I50" s="15">
        <v>0</v>
      </c>
      <c r="J50" s="16"/>
      <c r="K50" s="17"/>
      <c r="L50" s="13">
        <v>824012.57</v>
      </c>
      <c r="M50" s="14">
        <v>82385.34</v>
      </c>
      <c r="N50" s="15">
        <v>0</v>
      </c>
      <c r="O50" s="16"/>
      <c r="P50" s="17"/>
      <c r="Q50" s="13">
        <v>15213.8</v>
      </c>
      <c r="R50" s="14">
        <v>33361.480000000003</v>
      </c>
      <c r="S50" s="15">
        <v>0</v>
      </c>
      <c r="T50" s="16"/>
      <c r="U50" s="17"/>
    </row>
    <row r="51" spans="1:21" x14ac:dyDescent="0.25">
      <c r="A51" s="12" t="s">
        <v>49</v>
      </c>
      <c r="B51" s="13">
        <v>0</v>
      </c>
      <c r="C51" s="14">
        <v>0</v>
      </c>
      <c r="D51" s="15">
        <v>0</v>
      </c>
      <c r="E51" s="16"/>
      <c r="F51" s="17"/>
      <c r="G51" s="13">
        <v>17666.64</v>
      </c>
      <c r="H51" s="14">
        <v>8357.18</v>
      </c>
      <c r="I51" s="15">
        <v>0</v>
      </c>
      <c r="J51" s="16"/>
      <c r="K51" s="17"/>
      <c r="L51" s="13">
        <v>5691.02</v>
      </c>
      <c r="M51" s="14">
        <v>0</v>
      </c>
      <c r="N51" s="15">
        <v>0</v>
      </c>
      <c r="O51" s="16"/>
      <c r="P51" s="17"/>
      <c r="Q51" s="13">
        <v>21611.02</v>
      </c>
      <c r="R51" s="14">
        <v>0</v>
      </c>
      <c r="S51" s="15">
        <v>0</v>
      </c>
      <c r="T51" s="16"/>
      <c r="U51" s="17"/>
    </row>
    <row r="52" spans="1:21" x14ac:dyDescent="0.25">
      <c r="A52" s="12" t="s">
        <v>119</v>
      </c>
      <c r="B52" s="13">
        <v>188487.52</v>
      </c>
      <c r="C52" s="14">
        <v>55383.87</v>
      </c>
      <c r="D52" s="15">
        <v>0</v>
      </c>
      <c r="E52" s="16"/>
      <c r="F52" s="17"/>
      <c r="G52" s="13">
        <v>112570.42</v>
      </c>
      <c r="H52" s="14">
        <v>97500.38</v>
      </c>
      <c r="I52" s="15">
        <v>0</v>
      </c>
      <c r="J52" s="16"/>
      <c r="K52" s="17"/>
      <c r="L52" s="13">
        <v>152851.69</v>
      </c>
      <c r="M52" s="14">
        <v>144174.35</v>
      </c>
      <c r="N52" s="15">
        <v>0</v>
      </c>
      <c r="O52" s="16"/>
      <c r="P52" s="17"/>
      <c r="Q52" s="13">
        <v>1461658.47</v>
      </c>
      <c r="R52" s="14">
        <v>1441215.76</v>
      </c>
      <c r="S52" s="15">
        <v>0</v>
      </c>
      <c r="T52" s="16"/>
      <c r="U52" s="17"/>
    </row>
    <row r="53" spans="1:21" x14ac:dyDescent="0.25">
      <c r="A53" s="12" t="s">
        <v>98</v>
      </c>
      <c r="B53" s="13">
        <v>0</v>
      </c>
      <c r="C53" s="14">
        <v>0</v>
      </c>
      <c r="D53" s="15">
        <v>0</v>
      </c>
      <c r="E53" s="16"/>
      <c r="F53" s="17"/>
      <c r="G53" s="13">
        <v>0</v>
      </c>
      <c r="H53" s="14">
        <v>0</v>
      </c>
      <c r="I53" s="15">
        <v>0</v>
      </c>
      <c r="J53" s="16"/>
      <c r="K53" s="17"/>
      <c r="L53" s="13">
        <v>0</v>
      </c>
      <c r="M53" s="14">
        <v>0</v>
      </c>
      <c r="N53" s="15">
        <v>0</v>
      </c>
      <c r="O53" s="16"/>
      <c r="P53" s="17"/>
      <c r="Q53" s="13">
        <v>0</v>
      </c>
      <c r="R53" s="14">
        <v>0</v>
      </c>
      <c r="S53" s="15">
        <v>0</v>
      </c>
      <c r="T53" s="16"/>
      <c r="U53" s="17"/>
    </row>
    <row r="54" spans="1:21" x14ac:dyDescent="0.25">
      <c r="B54" s="18">
        <v>0</v>
      </c>
      <c r="C54" s="18">
        <v>0</v>
      </c>
      <c r="D54" s="32"/>
      <c r="G54" s="18">
        <v>0</v>
      </c>
      <c r="H54" s="18">
        <v>0</v>
      </c>
      <c r="I54" s="32"/>
      <c r="L54" s="18">
        <v>0</v>
      </c>
      <c r="M54" s="18">
        <v>0</v>
      </c>
      <c r="N54" s="32"/>
      <c r="Q54" s="18">
        <v>0</v>
      </c>
      <c r="R54" s="18">
        <v>0</v>
      </c>
      <c r="S54" s="32"/>
    </row>
    <row r="55" spans="1:21" x14ac:dyDescent="0.25">
      <c r="C55" s="19"/>
      <c r="L55" s="19"/>
    </row>
    <row r="56" spans="1:21" x14ac:dyDescent="0.25">
      <c r="C56" s="19"/>
    </row>
  </sheetData>
  <sheetProtection algorithmName="SHA-512" hashValue="BbFfpQit4H4xe/bUHiReQnb1EaaAiSHiwEqzhDd+3hf1DBdOAYOgD42cvNCyQeNC99HV13RKXbMiNuFAA2nxOw==" saltValue="I3dPffKba6KvD2E6ETVQo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54C1B4-97E1-4B73-A783-07B59827EFF9}"/>
</file>

<file path=customXml/itemProps2.xml><?xml version="1.0" encoding="utf-8"?>
<ds:datastoreItem xmlns:ds="http://schemas.openxmlformats.org/officeDocument/2006/customXml" ds:itemID="{65203EAE-1E16-4A85-843E-17E0FCABF968}"/>
</file>

<file path=customXml/itemProps3.xml><?xml version="1.0" encoding="utf-8"?>
<ds:datastoreItem xmlns:ds="http://schemas.openxmlformats.org/officeDocument/2006/customXml" ds:itemID="{9B066D49-8D9A-4507-AEB7-03A3A1500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2020-06-10T21:30:26Z</cp:lastPrinted>
  <dcterms:created xsi:type="dcterms:W3CDTF">2017-03-22T18:47:52Z</dcterms:created>
  <dcterms:modified xsi:type="dcterms:W3CDTF">2022-03-07T18:22:55Z</dcterms:modified>
</cp:coreProperties>
</file>