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7\"/>
    </mc:Choice>
  </mc:AlternateContent>
  <xr:revisionPtr revIDLastSave="0" documentId="13_ncr:1_{1FA40829-F853-4348-B109-44536D846967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2" l="1"/>
  <c r="G5" i="12"/>
  <c r="L5" i="12"/>
  <c r="Q5" i="12"/>
  <c r="B6" i="12"/>
  <c r="G6" i="12"/>
  <c r="L6" i="12"/>
  <c r="Q6" i="12"/>
  <c r="B7" i="12"/>
  <c r="G7" i="12"/>
  <c r="L7" i="12"/>
  <c r="Q7" i="12"/>
  <c r="B8" i="12"/>
  <c r="G8" i="12"/>
  <c r="L8" i="12"/>
  <c r="Q8" i="12"/>
  <c r="B9" i="12"/>
  <c r="G9" i="12"/>
  <c r="L9" i="12"/>
  <c r="Q9" i="12"/>
  <c r="B10" i="12"/>
  <c r="G10" i="12"/>
  <c r="L10" i="12"/>
  <c r="Q10" i="12"/>
  <c r="B11" i="12"/>
  <c r="G11" i="12"/>
  <c r="L11" i="12"/>
  <c r="Q11" i="12"/>
  <c r="B12" i="12"/>
  <c r="G12" i="12"/>
  <c r="L12" i="12"/>
  <c r="Q12" i="12"/>
  <c r="B13" i="12"/>
  <c r="G13" i="12"/>
  <c r="L13" i="12"/>
  <c r="Q13" i="12"/>
  <c r="B14" i="12"/>
  <c r="G14" i="12"/>
  <c r="L14" i="12"/>
  <c r="Q14" i="12"/>
  <c r="B15" i="12"/>
  <c r="G15" i="12"/>
  <c r="L15" i="12"/>
  <c r="Q15" i="12"/>
  <c r="B16" i="12"/>
  <c r="G16" i="12"/>
  <c r="L16" i="12"/>
  <c r="Q16" i="12"/>
  <c r="B17" i="12"/>
  <c r="G17" i="12"/>
  <c r="L17" i="12"/>
  <c r="Q17" i="12"/>
  <c r="B18" i="12"/>
  <c r="G18" i="12"/>
  <c r="L18" i="12"/>
  <c r="Q18" i="12"/>
  <c r="B19" i="12"/>
  <c r="G19" i="12"/>
  <c r="L19" i="12"/>
  <c r="Q19" i="12"/>
  <c r="B20" i="12"/>
  <c r="G20" i="12"/>
  <c r="L20" i="12"/>
  <c r="Q20" i="12"/>
  <c r="B21" i="12"/>
  <c r="G21" i="12"/>
  <c r="L21" i="12"/>
  <c r="Q21" i="12"/>
  <c r="B22" i="12"/>
  <c r="G22" i="12"/>
  <c r="L22" i="12"/>
  <c r="Q22" i="12"/>
  <c r="B23" i="12"/>
  <c r="G23" i="12"/>
  <c r="L23" i="12"/>
  <c r="Q23" i="12"/>
  <c r="B24" i="12"/>
  <c r="G24" i="12"/>
  <c r="L24" i="12"/>
  <c r="Q24" i="12"/>
  <c r="B25" i="12"/>
  <c r="G25" i="12"/>
  <c r="L25" i="12"/>
  <c r="Q25" i="12"/>
  <c r="B26" i="12"/>
  <c r="G26" i="12"/>
  <c r="L26" i="12"/>
  <c r="Q26" i="12"/>
  <c r="B27" i="12"/>
  <c r="G27" i="12"/>
  <c r="L27" i="12"/>
  <c r="Q27" i="12"/>
  <c r="B28" i="12"/>
  <c r="G28" i="12"/>
  <c r="L28" i="12"/>
  <c r="Q28" i="12"/>
  <c r="B29" i="12"/>
  <c r="G29" i="12"/>
  <c r="L29" i="12"/>
  <c r="Q29" i="12"/>
  <c r="B30" i="12"/>
  <c r="G30" i="12"/>
  <c r="L30" i="12"/>
  <c r="Q30" i="12"/>
  <c r="B31" i="12"/>
  <c r="G31" i="12"/>
  <c r="L31" i="12"/>
  <c r="Q31" i="12"/>
  <c r="B32" i="12"/>
  <c r="G32" i="12"/>
  <c r="L32" i="12"/>
  <c r="Q32" i="12"/>
  <c r="B33" i="12"/>
  <c r="G33" i="12"/>
  <c r="L33" i="12"/>
  <c r="Q33" i="12"/>
  <c r="B34" i="12"/>
  <c r="G34" i="12"/>
  <c r="L34" i="12"/>
  <c r="Q34" i="12"/>
  <c r="B35" i="12"/>
  <c r="G35" i="12"/>
  <c r="L35" i="12"/>
  <c r="Q35" i="12"/>
  <c r="B36" i="12"/>
  <c r="G36" i="12"/>
  <c r="L36" i="12"/>
  <c r="Q36" i="12"/>
  <c r="B37" i="12"/>
  <c r="G37" i="12"/>
  <c r="L37" i="12"/>
  <c r="Q37" i="12"/>
  <c r="B38" i="12"/>
  <c r="G38" i="12"/>
  <c r="L38" i="12"/>
  <c r="Q38" i="12"/>
  <c r="B39" i="12"/>
  <c r="G39" i="12"/>
  <c r="L39" i="12"/>
  <c r="Q39" i="12"/>
  <c r="B40" i="12"/>
  <c r="G40" i="12"/>
  <c r="L40" i="12"/>
  <c r="Q40" i="12"/>
  <c r="B41" i="12"/>
  <c r="G41" i="12"/>
  <c r="L41" i="12"/>
  <c r="Q41" i="12"/>
  <c r="B42" i="12"/>
  <c r="G42" i="12"/>
  <c r="L42" i="12"/>
  <c r="Q42" i="12"/>
  <c r="B43" i="12"/>
  <c r="G43" i="12"/>
  <c r="L43" i="12"/>
  <c r="Q43" i="12"/>
  <c r="B44" i="12"/>
  <c r="G44" i="12"/>
  <c r="L44" i="12"/>
  <c r="Q44" i="12"/>
  <c r="B45" i="12"/>
  <c r="G45" i="12"/>
  <c r="L45" i="12"/>
  <c r="Q45" i="12"/>
  <c r="B46" i="12"/>
  <c r="G46" i="12"/>
  <c r="L46" i="12"/>
  <c r="Q46" i="12"/>
  <c r="B47" i="12"/>
  <c r="G47" i="12"/>
  <c r="L47" i="12"/>
  <c r="Q47" i="12"/>
  <c r="B48" i="12"/>
  <c r="G48" i="12"/>
  <c r="L48" i="12"/>
  <c r="Q48" i="12"/>
  <c r="B49" i="12"/>
  <c r="G49" i="12"/>
  <c r="L49" i="12"/>
  <c r="Q49" i="12"/>
  <c r="B50" i="12"/>
  <c r="G50" i="12"/>
  <c r="L50" i="12"/>
  <c r="Q50" i="12"/>
  <c r="B51" i="12"/>
  <c r="G51" i="12"/>
  <c r="L51" i="12"/>
  <c r="Q51" i="12"/>
  <c r="B52" i="12"/>
  <c r="G52" i="12"/>
  <c r="L52" i="12"/>
  <c r="Q52" i="12"/>
  <c r="B53" i="12"/>
  <c r="G53" i="12"/>
  <c r="L53" i="12"/>
  <c r="Q53" i="12"/>
  <c r="H50" i="12" l="1"/>
  <c r="H49" i="12"/>
  <c r="H53" i="12"/>
  <c r="H51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52" i="12"/>
  <c r="M10" i="12"/>
  <c r="M13" i="12"/>
  <c r="M18" i="12"/>
  <c r="M25" i="12"/>
  <c r="M29" i="12"/>
  <c r="M35" i="12"/>
  <c r="M42" i="12"/>
  <c r="M48" i="12"/>
  <c r="M9" i="12"/>
  <c r="M14" i="12"/>
  <c r="M21" i="12"/>
  <c r="M28" i="12"/>
  <c r="M33" i="12"/>
  <c r="M38" i="12"/>
  <c r="M43" i="12"/>
  <c r="M49" i="12"/>
  <c r="M7" i="12"/>
  <c r="M12" i="12"/>
  <c r="M19" i="12"/>
  <c r="M24" i="12"/>
  <c r="M30" i="12"/>
  <c r="M37" i="12"/>
  <c r="M45" i="12"/>
  <c r="M52" i="12"/>
  <c r="M6" i="12"/>
  <c r="M15" i="12"/>
  <c r="M20" i="12"/>
  <c r="M26" i="12"/>
  <c r="M34" i="12"/>
  <c r="M40" i="12"/>
  <c r="M44" i="12"/>
  <c r="M50" i="12"/>
  <c r="M8" i="12"/>
  <c r="M16" i="12"/>
  <c r="M23" i="12"/>
  <c r="M27" i="12"/>
  <c r="M32" i="12"/>
  <c r="M39" i="12"/>
  <c r="M46" i="12"/>
  <c r="M51" i="12"/>
  <c r="M5" i="12"/>
  <c r="M11" i="12"/>
  <c r="M17" i="12"/>
  <c r="M22" i="12"/>
  <c r="M31" i="12"/>
  <c r="M36" i="12"/>
  <c r="M41" i="12"/>
  <c r="M47" i="12"/>
  <c r="M53" i="12"/>
  <c r="R49" i="12"/>
  <c r="R52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50" i="12"/>
  <c r="R51" i="12"/>
  <c r="R53" i="12"/>
  <c r="C48" i="12"/>
  <c r="C50" i="12"/>
  <c r="C52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9" i="12"/>
  <c r="C51" i="12"/>
  <c r="C53" i="12"/>
  <c r="H4" i="12"/>
  <c r="M4" i="12"/>
  <c r="R4" i="12"/>
  <c r="C4" i="12"/>
  <c r="Q4" i="12"/>
  <c r="L4" i="12"/>
  <c r="G4" i="12"/>
  <c r="A2" i="12" l="1"/>
  <c r="B4" i="12" l="1"/>
  <c r="H54" i="12" l="1"/>
  <c r="M54" i="12"/>
  <c r="R54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hwalk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 Choice Utah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y U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Molina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Select Health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_x0009_ServiceEndSFY_x000d__x000a__x0009__x0009_,EndDOSYYYYMM_x000d__x000a__x0009__x0009_,SubmissionDate_x000d__x000a__x0009__x0009_,ProviderID_x000d__x000a__x0009__x0009_,ProvName_x000d__x000a__x0009__x0009_,PlanName_x000d__x000a__x0009__x0009_,CalcDays_x000d__x000a__x0009__x0009_,Discharges_x000d__x000a__x0009__x0009_,MCOPaid_x000d__x000a__x0009__x0009_,TotalPaid _x000d__x000a_FROM vwACO"/>
  </connection>
</connections>
</file>

<file path=xl/sharedStrings.xml><?xml version="1.0" encoding="utf-8"?>
<sst xmlns="http://schemas.openxmlformats.org/spreadsheetml/2006/main" count="200" uniqueCount="172">
  <si>
    <t>Grand Total</t>
  </si>
  <si>
    <t>Sum of CalcDays</t>
  </si>
  <si>
    <t>ALTA VIEW HOSPITAL</t>
  </si>
  <si>
    <t>AMERICAN FORK HOSPITAL</t>
  </si>
  <si>
    <t>BEAR RIVER VALLEY HOSPITAL</t>
  </si>
  <si>
    <t>CEDAR CITY HOSPITAL</t>
  </si>
  <si>
    <t>DAVIS HOSPITAL &amp; MED CNTR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</si>
  <si>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</si>
  <si>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</si>
  <si>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</si>
  <si>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</si>
  <si>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</si>
  <si>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</si>
  <si>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</si>
  <si>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</si>
  <si>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</si>
  <si>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</si>
  <si>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</si>
  <si>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</si>
  <si>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</si>
  <si>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</si>
  <si>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</si>
  <si>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</si>
  <si>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</si>
  <si>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</si>
  <si>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(All)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</si>
  <si>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</si>
  <si>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</si>
  <si>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</si>
  <si>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</si>
  <si>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</si>
  <si>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</si>
  <si>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</si>
  <si>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</si>
  <si>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</si>
  <si>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</si>
  <si>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</si>
  <si>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</si>
  <si>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</si>
  <si>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</si>
  <si>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</si>
  <si>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</si>
  <si>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</si>
  <si>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</si>
  <si>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</si>
  <si>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</si>
  <si>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</si>
  <si>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</si>
  <si>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</si>
  <si>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</si>
  <si>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</si>
  <si>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</si>
  <si>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</si>
  <si>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</si>
  <si>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</si>
  <si>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</si>
  <si>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</si>
  <si>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</si>
  <si>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</si>
  <si>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</si>
  <si>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</si>
  <si>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</si>
  <si>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</si>
  <si>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</si>
  <si>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</si>
  <si>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</si>
  <si>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</si>
  <si>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</si>
  <si>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</si>
  <si>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</si>
  <si>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</si>
  <si>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</si>
  <si>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</si>
  <si>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</si>
  <si>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</si>
  <si>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</si>
  <si>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</si>
  <si>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</si>
  <si>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</si>
  <si>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</si>
  <si>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</si>
  <si>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</si>
  <si>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</si>
  <si>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</si>
  <si>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</si>
  <si>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</si>
  <si>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</si>
  <si>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</si>
  <si>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</si>
  <si>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</si>
  <si>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</si>
  <si>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</si>
  <si>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</si>
  <si>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</si>
  <si>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</si>
  <si>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</si>
  <si>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</si>
  <si>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</si>
  <si>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</si>
  <si>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</si>
  <si>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</si>
  <si>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</si>
  <si>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</si>
  <si>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</si>
  <si>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</si>
  <si>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</si>
  <si>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</si>
  <si>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</si>
  <si>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</si>
  <si>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</si>
  <si>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</si>
  <si>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</si>
  <si>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</si>
  <si>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</si>
  <si>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</si>
  <si>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</si>
  <si>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</si>
  <si>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</si>
  <si>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</si>
  <si>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</si>
  <si>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</si>
  <si>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</si>
  <si>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</si>
  <si>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PLANNAME</t>
  </si>
  <si>
    <t>PROVNAME</t>
  </si>
  <si>
    <t>PROVIDERID</t>
  </si>
  <si>
    <t>SUBMISSIONDATE</t>
  </si>
  <si>
    <t>ACONAME</t>
  </si>
  <si>
    <t>PAIDENDCYMNTH</t>
  </si>
  <si>
    <t>SERVICEENDCYMNTH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</si>
  <si>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</si>
  <si>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</si>
  <si>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</si>
  <si>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</si>
  <si>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</si>
  <si>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</si>
  <si>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</si>
  <si>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SHRINERS HOSP FOR CHILDREN</t>
  </si>
  <si>
    <t>362193608001</t>
  </si>
  <si>
    <t>BLUE MOUNTAIN HOSPITAL</t>
  </si>
  <si>
    <t>200743054001</t>
  </si>
  <si>
    <t>CASTLEVIEW HOSPITAL LLC</t>
  </si>
  <si>
    <t>621762357001</t>
  </si>
  <si>
    <t>HEALTHSOUTH</t>
  </si>
  <si>
    <t>631105917038</t>
  </si>
  <si>
    <t>SANPETE VALLEY HOSPITAL</t>
  </si>
  <si>
    <t>870269232288</t>
  </si>
  <si>
    <t>Additional Aug 2019 Amount</t>
  </si>
  <si>
    <t>June</t>
  </si>
  <si>
    <t>Total</t>
  </si>
  <si>
    <t>SEVIER VALLEY MEDICAL CNTR</t>
  </si>
  <si>
    <t>870269232324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</si>
  <si>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</si>
  <si>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</si>
  <si>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</si>
  <si>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</si>
  <si>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</si>
  <si>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</si>
  <si>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</si>
  <si>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</si>
  <si>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</si>
  <si>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</si>
  <si>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</si>
  <si>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</si>
  <si>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870270956005</t>
  </si>
  <si>
    <t>ORTHOPEDIC SPECIALTY HOSP</t>
  </si>
  <si>
    <t>942854057033</t>
  </si>
  <si>
    <t>MOAB REGIONAL HOSPITAL</t>
  </si>
  <si>
    <t>SALT LAKE CITY BEHAVIORAL HEALTH</t>
  </si>
  <si>
    <t>271365684001</t>
  </si>
  <si>
    <t>**Temp Data**</t>
  </si>
  <si>
    <t>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</si>
</sst>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/>
    <xf numFmtId="0" fontId="3" fillId="2" borderId="8" applyNumberFormat="0" applyAlignment="0" applyProtection="0"/>
  </cellStyleXfs>
  <cellXfs count="35">
    <xf numFmtId="0" fontId="0" fillId="0" borderId="0" xfId="0"/>
    <xf numFmtId="0" fontId="0" fillId="0" borderId="0" xfId="0" pivotButton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/>
    <xf numFmtId="49" fontId="0" fillId="0" borderId="0" xfId="0" quotePrefix="1" applyNumberFormat="1"/>
    <xf numFmtId="0" fontId="3" fillId="2" borderId="8" xfId="2" applyProtection="1"/>
    <xf numFmtId="0" fontId="1" fillId="0" borderId="0" xfId="0" applyNumberFormat="1" applyFont="1" applyAlignment="1">
      <alignment horizontal="right"/>
    </xf>
    <xf numFmtId="0" fontId="0" fillId="3" borderId="0" xfId="0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Input" xfId="2" builtinId="20"/>
    <cellStyle name="Normal" xfId="0" builtinId="0"/>
    <cellStyle name="Normal 2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opLeftCell="A35" zoomScaleNormal="100" workbookViewId="0">
      <selection activeCell="B50" sqref="B50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10" t="s">
        <v>64</v>
      </c>
      <c r="B1" s="8"/>
    </row>
    <row r="2" spans="1:2" x14ac:dyDescent="0.25">
      <c r="A2" s="10"/>
      <c r="B2" s="8"/>
    </row>
    <row r="3" spans="1:2" x14ac:dyDescent="0.25">
      <c r="A3" s="10"/>
      <c r="B3" s="8"/>
    </row>
    <row r="4" spans="1:2" x14ac:dyDescent="0.25">
      <c r="A4" s="9">
        <v>1</v>
      </c>
      <c r="B4" s="8" t="s">
        <v>62</v>
      </c>
    </row>
    <row r="5" spans="1:2" x14ac:dyDescent="0.25">
      <c r="A5" s="9">
        <v>2</v>
      </c>
      <c r="B5" s="8" t="s">
        <v>134</v>
      </c>
    </row>
    <row r="6" spans="1:2" x14ac:dyDescent="0.25">
      <c r="A6" s="9">
        <v>3</v>
      </c>
      <c r="B6" s="8" t="s">
        <v>68</v>
      </c>
    </row>
    <row r="7" spans="1:2" x14ac:dyDescent="0.25">
      <c r="A7" s="9">
        <v>4</v>
      </c>
      <c r="B7" s="8" t="s">
        <v>69</v>
      </c>
    </row>
    <row r="8" spans="1:2" x14ac:dyDescent="0.25">
      <c r="A8" s="9">
        <v>5</v>
      </c>
      <c r="B8" s="8" t="s">
        <v>70</v>
      </c>
    </row>
    <row r="9" spans="1:2" ht="26.4" x14ac:dyDescent="0.25">
      <c r="A9" s="9">
        <v>6</v>
      </c>
      <c r="B9" s="8" t="s">
        <v>61</v>
      </c>
    </row>
    <row r="10" spans="1:2" ht="26.4" x14ac:dyDescent="0.25">
      <c r="A10" s="9">
        <v>7</v>
      </c>
      <c r="B10" s="8" t="s">
        <v>99</v>
      </c>
    </row>
    <row r="50" spans="2:2" x14ac:dyDescent="0.25">
      <c r="B50" s="27" t="s">
        <v>152</v>
      </c>
    </row>
    <row r="51" spans="2:2" x14ac:dyDescent="0.25">
      <c r="B51" s="27" t="s">
        <v>153</v>
      </c>
    </row>
    <row r="52" spans="2:2" x14ac:dyDescent="0.25">
      <c r="B52" s="27" t="s">
        <v>154</v>
      </c>
    </row>
    <row r="53" spans="2:2" x14ac:dyDescent="0.25">
      <c r="B53" s="27" t="s">
        <v>155</v>
      </c>
    </row>
    <row r="54" spans="2:2" x14ac:dyDescent="0.25">
      <c r="B54" s="27" t="s">
        <v>156</v>
      </c>
    </row>
    <row r="55" spans="2:2" x14ac:dyDescent="0.25">
      <c r="B55" s="27" t="s">
        <v>157</v>
      </c>
    </row>
    <row r="56" spans="2:2" x14ac:dyDescent="0.25">
      <c r="B56" s="27" t="s">
        <v>158</v>
      </c>
    </row>
    <row r="57" spans="2:2" x14ac:dyDescent="0.25">
      <c r="B57" s="27" t="s">
        <v>159</v>
      </c>
    </row>
    <row r="58" spans="2:2" x14ac:dyDescent="0.25">
      <c r="B58" s="27" t="s">
        <v>160</v>
      </c>
    </row>
    <row r="59" spans="2:2" x14ac:dyDescent="0.25">
      <c r="B59" s="27" t="s">
        <v>161</v>
      </c>
    </row>
    <row r="60" spans="2:2" x14ac:dyDescent="0.25">
      <c r="B60" s="27" t="s">
        <v>162</v>
      </c>
    </row>
    <row r="61" spans="2:2" x14ac:dyDescent="0.25">
      <c r="B61" s="27" t="s">
        <v>163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5"/>
  <sheetViews>
    <sheetView showGridLines="0" tabSelected="1" zoomScaleNormal="100" workbookViewId="0">
      <pane ySplit="16" topLeftCell="A38" activePane="bottomLeft" state="frozen"/>
      <selection pane="bottomLeft" activeCell="C6" sqref="C6:G6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  <col min="9" max="9" width="26" style="24" bestFit="1" customWidth="1"/>
    <col min="10" max="11" width="12.6640625" style="24" bestFit="1" customWidth="1"/>
  </cols>
  <sheetData>
    <row r="1" spans="1:11" x14ac:dyDescent="0.25">
      <c r="A1" s="28" t="s">
        <v>158</v>
      </c>
    </row>
    <row r="2" spans="1:11" x14ac:dyDescent="0.25">
      <c r="B2" s="30" t="s">
        <v>128</v>
      </c>
      <c r="C2" t="s">
        <v>158</v>
      </c>
      <c r="D2" s="5">
        <v>0</v>
      </c>
    </row>
    <row r="3" spans="1:11" x14ac:dyDescent="0.25">
      <c r="B3" s="30" t="s">
        <v>129</v>
      </c>
      <c r="C3" t="s">
        <v>25</v>
      </c>
    </row>
    <row r="5" spans="1:11" x14ac:dyDescent="0.25">
      <c r="B5" s="30"/>
      <c r="C5" s="30" t="s">
        <v>127</v>
      </c>
      <c r="D5" s="30"/>
      <c r="E5" s="30"/>
      <c r="F5" s="30"/>
      <c r="G5" s="30"/>
    </row>
    <row r="6" spans="1:11" x14ac:dyDescent="0.25">
      <c r="B6" s="30"/>
      <c r="C6" s="30" t="s">
        <v>23</v>
      </c>
      <c r="D6" s="30" t="s">
        <v>21</v>
      </c>
      <c r="E6" s="30" t="s">
        <v>22</v>
      </c>
      <c r="F6" s="30" t="s">
        <v>24</v>
      </c>
      <c r="G6" s="30" t="s">
        <v>0</v>
      </c>
      <c r="I6" s="25" t="s">
        <v>147</v>
      </c>
      <c r="J6" s="25" t="s">
        <v>148</v>
      </c>
      <c r="K6" s="25" t="s">
        <v>149</v>
      </c>
    </row>
    <row r="7" spans="1:11" x14ac:dyDescent="0.25">
      <c r="B7" t="s">
        <v>122</v>
      </c>
      <c r="C7" s="2">
        <v>1131973.4441783638</v>
      </c>
      <c r="D7" s="2">
        <v>3577138.0653051082</v>
      </c>
      <c r="E7" s="2">
        <v>2719353.1850945191</v>
      </c>
      <c r="F7" s="2">
        <v>5715674.6083097281</v>
      </c>
      <c r="G7" s="2">
        <v>13144139.302887719</v>
      </c>
      <c r="I7" s="26">
        <v>0</v>
      </c>
      <c r="J7" s="26">
        <v>0</v>
      </c>
      <c r="K7" s="26">
        <v>0</v>
      </c>
    </row>
    <row r="8" spans="1:11" x14ac:dyDescent="0.25">
      <c r="C8" s="4"/>
      <c r="D8" s="4"/>
      <c r="E8" s="4"/>
      <c r="F8" s="4"/>
      <c r="G8" s="4"/>
    </row>
    <row r="9" spans="1:11" x14ac:dyDescent="0.25">
      <c r="B9" s="7" t="s">
        <v>26</v>
      </c>
      <c r="C9" s="29">
        <v>0</v>
      </c>
      <c r="D9" s="23">
        <v>2922.4984193669184</v>
      </c>
      <c r="E9" s="23">
        <v>1756.6881040662267</v>
      </c>
      <c r="F9" s="23">
        <v>2434.2736832664941</v>
      </c>
      <c r="G9" s="23">
        <v>2567.2147075952576</v>
      </c>
    </row>
    <row r="10" spans="1:11" x14ac:dyDescent="0.25">
      <c r="D10" s="6"/>
    </row>
    <row r="11" spans="1:11" x14ac:dyDescent="0.25">
      <c r="B11" s="3"/>
      <c r="D11" s="6"/>
      <c r="E11" s="2"/>
      <c r="F11" s="2"/>
    </row>
    <row r="12" spans="1:11" x14ac:dyDescent="0.25">
      <c r="D12" s="6"/>
    </row>
    <row r="13" spans="1:11" x14ac:dyDescent="0.25">
      <c r="A13" s="1" t="s">
        <v>126</v>
      </c>
      <c r="B13" t="s">
        <v>158</v>
      </c>
    </row>
    <row r="15" spans="1:11" x14ac:dyDescent="0.25">
      <c r="A15" t="s">
        <v>1</v>
      </c>
      <c r="C15" t="s">
        <v>123</v>
      </c>
    </row>
    <row r="16" spans="1:11" x14ac:dyDescent="0.25">
      <c r="A16" t="s">
        <v>124</v>
      </c>
      <c r="B16" t="s">
        <v>125</v>
      </c>
      <c r="C16" t="s">
        <v>23</v>
      </c>
      <c r="D16" t="s">
        <v>21</v>
      </c>
      <c r="E16" t="s">
        <v>22</v>
      </c>
      <c r="F16" t="s">
        <v>24</v>
      </c>
      <c r="G16" t="s">
        <v>0</v>
      </c>
    </row>
    <row r="17" spans="1:7" x14ac:dyDescent="0.25">
      <c r="A17" t="s">
        <v>170</v>
      </c>
      <c r="B17" t="s">
        <v>171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t="s">
        <v>2</v>
      </c>
      <c r="B18" t="s">
        <v>74</v>
      </c>
      <c r="D18">
        <v>10</v>
      </c>
      <c r="E18">
        <v>0</v>
      </c>
      <c r="F18">
        <v>73</v>
      </c>
      <c r="G18">
        <v>83</v>
      </c>
    </row>
    <row r="19" spans="1:7" x14ac:dyDescent="0.25">
      <c r="A19" t="s">
        <v>3</v>
      </c>
      <c r="B19" t="s">
        <v>75</v>
      </c>
      <c r="D19">
        <v>25</v>
      </c>
      <c r="E19">
        <v>8</v>
      </c>
      <c r="F19">
        <v>153</v>
      </c>
      <c r="G19">
        <v>186</v>
      </c>
    </row>
    <row r="20" spans="1:7" x14ac:dyDescent="0.25">
      <c r="A20" t="s">
        <v>4</v>
      </c>
      <c r="B20" t="s">
        <v>76</v>
      </c>
      <c r="D20">
        <v>2</v>
      </c>
      <c r="E20">
        <v>5</v>
      </c>
      <c r="F20">
        <v>1</v>
      </c>
      <c r="G20">
        <v>8</v>
      </c>
    </row>
    <row r="21" spans="1:7" x14ac:dyDescent="0.25">
      <c r="A21" t="s">
        <v>139</v>
      </c>
      <c r="B21" t="s">
        <v>140</v>
      </c>
      <c r="E21">
        <v>4</v>
      </c>
      <c r="G21">
        <v>4</v>
      </c>
    </row>
    <row r="22" spans="1:7" x14ac:dyDescent="0.25">
      <c r="A22" t="s">
        <v>19</v>
      </c>
      <c r="B22" t="s">
        <v>77</v>
      </c>
      <c r="D22">
        <v>7</v>
      </c>
      <c r="E22">
        <v>11</v>
      </c>
      <c r="F22">
        <v>11</v>
      </c>
      <c r="G22">
        <v>29</v>
      </c>
    </row>
    <row r="23" spans="1:7" x14ac:dyDescent="0.25">
      <c r="A23" t="s">
        <v>57</v>
      </c>
      <c r="B23" t="s">
        <v>78</v>
      </c>
      <c r="E23">
        <v>10</v>
      </c>
      <c r="F23">
        <v>3</v>
      </c>
      <c r="G23">
        <v>13</v>
      </c>
    </row>
    <row r="24" spans="1:7" x14ac:dyDescent="0.25">
      <c r="A24" t="s">
        <v>141</v>
      </c>
      <c r="B24" t="s">
        <v>142</v>
      </c>
      <c r="F24">
        <v>4</v>
      </c>
      <c r="G24">
        <v>4</v>
      </c>
    </row>
    <row r="25" spans="1:7" x14ac:dyDescent="0.25">
      <c r="A25" t="s">
        <v>5</v>
      </c>
      <c r="B25" t="s">
        <v>79</v>
      </c>
      <c r="D25">
        <v>9</v>
      </c>
      <c r="E25">
        <v>51</v>
      </c>
      <c r="F25">
        <v>27</v>
      </c>
      <c r="G25">
        <v>87</v>
      </c>
    </row>
    <row r="26" spans="1:7" x14ac:dyDescent="0.25">
      <c r="A26" t="s">
        <v>6</v>
      </c>
      <c r="B26" t="s">
        <v>80</v>
      </c>
      <c r="D26">
        <v>36</v>
      </c>
      <c r="E26">
        <v>120</v>
      </c>
      <c r="F26">
        <v>14</v>
      </c>
      <c r="G26">
        <v>170</v>
      </c>
    </row>
    <row r="27" spans="1:7" x14ac:dyDescent="0.25">
      <c r="A27" t="s">
        <v>143</v>
      </c>
      <c r="B27" t="s">
        <v>144</v>
      </c>
      <c r="F27">
        <v>18</v>
      </c>
      <c r="G27">
        <v>18</v>
      </c>
    </row>
    <row r="28" spans="1:7" x14ac:dyDescent="0.25">
      <c r="A28" t="s">
        <v>58</v>
      </c>
      <c r="B28" t="s">
        <v>81</v>
      </c>
      <c r="E28">
        <v>7</v>
      </c>
      <c r="F28">
        <v>13</v>
      </c>
      <c r="G28">
        <v>20</v>
      </c>
    </row>
    <row r="29" spans="1:7" x14ac:dyDescent="0.25">
      <c r="A29" t="s">
        <v>7</v>
      </c>
      <c r="B29" t="s">
        <v>82</v>
      </c>
      <c r="D29">
        <v>20</v>
      </c>
      <c r="E29">
        <v>17</v>
      </c>
      <c r="F29">
        <v>95</v>
      </c>
      <c r="G29">
        <v>132</v>
      </c>
    </row>
    <row r="30" spans="1:7" x14ac:dyDescent="0.25">
      <c r="A30" t="s">
        <v>8</v>
      </c>
      <c r="B30" t="s">
        <v>83</v>
      </c>
      <c r="D30">
        <v>139</v>
      </c>
      <c r="E30">
        <v>157</v>
      </c>
      <c r="F30">
        <v>490</v>
      </c>
      <c r="G30">
        <v>786</v>
      </c>
    </row>
    <row r="31" spans="1:7" x14ac:dyDescent="0.25">
      <c r="A31" t="s">
        <v>9</v>
      </c>
      <c r="B31" t="s">
        <v>84</v>
      </c>
      <c r="D31">
        <v>181</v>
      </c>
      <c r="E31">
        <v>138</v>
      </c>
      <c r="F31">
        <v>46</v>
      </c>
      <c r="G31">
        <v>365</v>
      </c>
    </row>
    <row r="32" spans="1:7" x14ac:dyDescent="0.25">
      <c r="A32" t="s">
        <v>20</v>
      </c>
      <c r="B32" t="s">
        <v>85</v>
      </c>
      <c r="D32">
        <v>22</v>
      </c>
      <c r="E32">
        <v>26</v>
      </c>
      <c r="F32">
        <v>3</v>
      </c>
      <c r="G32">
        <v>51</v>
      </c>
    </row>
    <row r="33" spans="1:9" x14ac:dyDescent="0.25">
      <c r="A33" t="s">
        <v>10</v>
      </c>
      <c r="B33" t="s">
        <v>86</v>
      </c>
      <c r="D33">
        <v>55</v>
      </c>
      <c r="E33">
        <v>8</v>
      </c>
      <c r="F33">
        <v>180</v>
      </c>
      <c r="G33">
        <v>243</v>
      </c>
    </row>
    <row r="34" spans="1:9" x14ac:dyDescent="0.25">
      <c r="A34" t="s">
        <v>11</v>
      </c>
      <c r="B34" t="s">
        <v>87</v>
      </c>
      <c r="D34">
        <v>30</v>
      </c>
      <c r="E34">
        <v>46</v>
      </c>
      <c r="F34">
        <v>113</v>
      </c>
      <c r="G34">
        <v>189</v>
      </c>
    </row>
    <row r="35" spans="1:9" x14ac:dyDescent="0.25">
      <c r="A35" t="s">
        <v>12</v>
      </c>
      <c r="B35" t="s">
        <v>88</v>
      </c>
      <c r="D35">
        <v>10</v>
      </c>
      <c r="E35">
        <v>39</v>
      </c>
      <c r="F35">
        <v>3</v>
      </c>
      <c r="G35">
        <v>52</v>
      </c>
    </row>
    <row r="36" spans="1:9" x14ac:dyDescent="0.25">
      <c r="A36" t="s">
        <v>13</v>
      </c>
      <c r="B36" t="s">
        <v>89</v>
      </c>
      <c r="D36">
        <v>47</v>
      </c>
      <c r="E36">
        <v>71</v>
      </c>
      <c r="F36">
        <v>295</v>
      </c>
      <c r="G36">
        <v>413</v>
      </c>
    </row>
    <row r="37" spans="1:9" x14ac:dyDescent="0.25">
      <c r="A37" t="s">
        <v>167</v>
      </c>
      <c r="B37" t="s">
        <v>164</v>
      </c>
      <c r="F37">
        <v>4</v>
      </c>
      <c r="G37">
        <v>4</v>
      </c>
    </row>
    <row r="38" spans="1:9" x14ac:dyDescent="0.25">
      <c r="A38" t="s">
        <v>59</v>
      </c>
      <c r="B38" t="s">
        <v>90</v>
      </c>
      <c r="D38">
        <v>27</v>
      </c>
      <c r="E38">
        <v>28</v>
      </c>
      <c r="F38">
        <v>7</v>
      </c>
      <c r="G38">
        <v>62</v>
      </c>
    </row>
    <row r="39" spans="1:9" x14ac:dyDescent="0.25">
      <c r="A39" t="s">
        <v>103</v>
      </c>
      <c r="B39" t="s">
        <v>91</v>
      </c>
      <c r="D39">
        <v>33</v>
      </c>
      <c r="E39">
        <v>13</v>
      </c>
      <c r="F39">
        <v>11</v>
      </c>
      <c r="G39">
        <v>57</v>
      </c>
    </row>
    <row r="40" spans="1:9" x14ac:dyDescent="0.25">
      <c r="A40" t="s">
        <v>14</v>
      </c>
      <c r="B40" t="s">
        <v>92</v>
      </c>
      <c r="D40">
        <v>42</v>
      </c>
      <c r="E40">
        <v>160</v>
      </c>
      <c r="F40">
        <v>86</v>
      </c>
      <c r="G40">
        <v>288</v>
      </c>
    </row>
    <row r="41" spans="1:9" x14ac:dyDescent="0.25">
      <c r="A41" t="s">
        <v>15</v>
      </c>
      <c r="B41" t="s">
        <v>93</v>
      </c>
      <c r="D41">
        <v>8</v>
      </c>
      <c r="F41">
        <v>53</v>
      </c>
      <c r="G41">
        <v>61</v>
      </c>
    </row>
    <row r="42" spans="1:9" x14ac:dyDescent="0.25">
      <c r="A42" t="s">
        <v>165</v>
      </c>
      <c r="B42" t="s">
        <v>166</v>
      </c>
      <c r="F42">
        <v>2</v>
      </c>
      <c r="G42">
        <v>2</v>
      </c>
    </row>
    <row r="43" spans="1:9" x14ac:dyDescent="0.25">
      <c r="A43" t="s">
        <v>135</v>
      </c>
      <c r="B43" t="s">
        <v>136</v>
      </c>
      <c r="E43">
        <v>2</v>
      </c>
      <c r="F43">
        <v>11</v>
      </c>
      <c r="G43">
        <v>13</v>
      </c>
      <c r="I43" s="26"/>
    </row>
    <row r="44" spans="1:9" x14ac:dyDescent="0.25">
      <c r="A44" t="s">
        <v>101</v>
      </c>
      <c r="B44" t="s">
        <v>94</v>
      </c>
      <c r="D44">
        <v>218</v>
      </c>
      <c r="E44">
        <v>210</v>
      </c>
      <c r="F44">
        <v>291</v>
      </c>
      <c r="G44">
        <v>719</v>
      </c>
    </row>
    <row r="45" spans="1:9" x14ac:dyDescent="0.25">
      <c r="A45" t="s">
        <v>132</v>
      </c>
      <c r="B45" t="s">
        <v>133</v>
      </c>
      <c r="D45">
        <v>18</v>
      </c>
      <c r="F45">
        <v>16</v>
      </c>
      <c r="G45">
        <v>34</v>
      </c>
    </row>
    <row r="46" spans="1:9" x14ac:dyDescent="0.25">
      <c r="A46" t="s">
        <v>168</v>
      </c>
      <c r="B46" t="s">
        <v>169</v>
      </c>
      <c r="E46">
        <v>9</v>
      </c>
      <c r="G46">
        <v>9</v>
      </c>
    </row>
    <row r="47" spans="1:9" x14ac:dyDescent="0.25">
      <c r="A47" t="s">
        <v>16</v>
      </c>
      <c r="B47" t="s">
        <v>95</v>
      </c>
      <c r="D47">
        <v>21</v>
      </c>
      <c r="E47">
        <v>38</v>
      </c>
      <c r="F47">
        <v>8</v>
      </c>
      <c r="G47">
        <v>67</v>
      </c>
    </row>
    <row r="48" spans="1:9" x14ac:dyDescent="0.25">
      <c r="A48" t="s">
        <v>145</v>
      </c>
      <c r="B48" t="s">
        <v>146</v>
      </c>
      <c r="E48">
        <v>2</v>
      </c>
      <c r="F48">
        <v>5</v>
      </c>
      <c r="G48">
        <v>7</v>
      </c>
    </row>
    <row r="49" spans="1:7" x14ac:dyDescent="0.25">
      <c r="A49" t="s">
        <v>150</v>
      </c>
      <c r="B49" t="s">
        <v>151</v>
      </c>
      <c r="D49">
        <v>1</v>
      </c>
      <c r="E49">
        <v>2</v>
      </c>
      <c r="F49">
        <v>4</v>
      </c>
      <c r="G49">
        <v>7</v>
      </c>
    </row>
    <row r="50" spans="1:7" x14ac:dyDescent="0.25">
      <c r="A50" t="s">
        <v>137</v>
      </c>
      <c r="B50" t="s">
        <v>138</v>
      </c>
      <c r="E50">
        <v>1</v>
      </c>
      <c r="F50">
        <v>5</v>
      </c>
      <c r="G50">
        <v>6</v>
      </c>
    </row>
    <row r="51" spans="1:7" x14ac:dyDescent="0.25">
      <c r="A51" t="s">
        <v>17</v>
      </c>
      <c r="B51" t="s">
        <v>96</v>
      </c>
      <c r="D51">
        <v>152</v>
      </c>
      <c r="E51">
        <v>174</v>
      </c>
      <c r="F51">
        <v>20</v>
      </c>
      <c r="G51">
        <v>346</v>
      </c>
    </row>
    <row r="52" spans="1:7" x14ac:dyDescent="0.25">
      <c r="A52" t="s">
        <v>18</v>
      </c>
      <c r="B52" t="s">
        <v>97</v>
      </c>
      <c r="D52">
        <v>28</v>
      </c>
      <c r="E52">
        <v>59</v>
      </c>
      <c r="F52">
        <v>11</v>
      </c>
      <c r="G52">
        <v>98</v>
      </c>
    </row>
    <row r="53" spans="1:7" x14ac:dyDescent="0.25">
      <c r="A53" t="s">
        <v>130</v>
      </c>
      <c r="B53" t="s">
        <v>131</v>
      </c>
      <c r="D53">
        <v>0</v>
      </c>
      <c r="E53">
        <v>4</v>
      </c>
      <c r="G53">
        <v>4</v>
      </c>
    </row>
    <row r="54" spans="1:7" x14ac:dyDescent="0.25">
      <c r="A54" t="s">
        <v>102</v>
      </c>
      <c r="B54" t="s">
        <v>98</v>
      </c>
      <c r="D54">
        <v>83</v>
      </c>
      <c r="E54">
        <v>128</v>
      </c>
      <c r="F54">
        <v>272</v>
      </c>
      <c r="G54">
        <v>483</v>
      </c>
    </row>
    <row r="55" spans="1:7" x14ac:dyDescent="0.25">
      <c r="A55" t="s">
        <v>0</v>
      </c>
      <c r="C55">
        <v>0</v>
      </c>
      <c r="D55">
        <v>1224</v>
      </c>
      <c r="E55">
        <v>1548</v>
      </c>
      <c r="F55">
        <v>2348</v>
      </c>
      <c r="G55">
        <v>5120</v>
      </c>
    </row>
  </sheetData>
  <conditionalFormatting sqref="D10:D12">
    <cfRule type="cellIs" dxfId="10" priority="2" operator="notEqual">
      <formula>0</formula>
    </cfRule>
  </conditionalFormatting>
  <conditionalFormatting sqref="D2">
    <cfRule type="cellIs" dxfId="9" priority="1" operator="notEqual">
      <formula>0</formula>
    </cfRule>
  </conditionalFormatting>
  <pageMargins left="0.25" right="0.25" top="0.75" bottom="0.75" header="0.3" footer="0.3"/>
  <pageSetup scale="53" orientation="portrait" r:id="rId1"/>
  <headerFooter>
    <oddHeader>&amp;C26-36d-205 Payments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Instructions!$B$50:$B$61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56"/>
  <sheetViews>
    <sheetView showGridLines="0" tabSelected="1" zoomScaleNormal="100" workbookViewId="0">
      <pane xSplit="1" ySplit="3" topLeftCell="B4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ColWidth="9.109375" defaultRowHeight="13.2" x14ac:dyDescent="0.25"/>
  <cols>
    <col min="1" max="1" width="34.44140625" style="12" bestFit="1" customWidth="1"/>
    <col min="2" max="2" width="13.5546875" style="12" customWidth="1"/>
    <col min="3" max="6" width="14.33203125" style="12" customWidth="1"/>
    <col min="7" max="7" width="13.5546875" style="12" customWidth="1"/>
    <col min="8" max="11" width="14.33203125" style="12" customWidth="1"/>
    <col min="12" max="12" width="13.5546875" style="12" customWidth="1"/>
    <col min="13" max="16" width="14.33203125" style="12" customWidth="1"/>
    <col min="17" max="17" width="13.5546875" style="12" customWidth="1"/>
    <col min="18" max="21" width="14.33203125" style="12" customWidth="1"/>
    <col min="22" max="16384" width="9.109375" style="12"/>
  </cols>
  <sheetData>
    <row r="1" spans="1:21" x14ac:dyDescent="0.25">
      <c r="A1" s="11" t="s">
        <v>27</v>
      </c>
      <c r="B1" s="11"/>
    </row>
    <row r="2" spans="1:21" x14ac:dyDescent="0.25">
      <c r="A2" s="12" t="str">
        <f>'Hospital Days'!C2</f>
        <v>2021-07</v>
      </c>
      <c r="B2" s="31" t="s">
        <v>23</v>
      </c>
      <c r="C2" s="31"/>
      <c r="D2" s="31"/>
      <c r="E2" s="31"/>
      <c r="F2" s="31"/>
      <c r="G2" s="32" t="s">
        <v>21</v>
      </c>
      <c r="H2" s="33"/>
      <c r="I2" s="33"/>
      <c r="J2" s="33"/>
      <c r="K2" s="34"/>
      <c r="L2" s="32" t="s">
        <v>22</v>
      </c>
      <c r="M2" s="33"/>
      <c r="N2" s="33"/>
      <c r="O2" s="33"/>
      <c r="P2" s="34"/>
      <c r="Q2" s="32" t="s">
        <v>24</v>
      </c>
      <c r="R2" s="33"/>
      <c r="S2" s="33"/>
      <c r="T2" s="33"/>
      <c r="U2" s="34"/>
    </row>
    <row r="3" spans="1:21" ht="26.4" x14ac:dyDescent="0.25">
      <c r="A3" s="13" t="s">
        <v>56</v>
      </c>
      <c r="B3" s="14" t="s">
        <v>60</v>
      </c>
      <c r="C3" s="14" t="s">
        <v>52</v>
      </c>
      <c r="D3" s="14" t="s">
        <v>54</v>
      </c>
      <c r="E3" s="14" t="s">
        <v>53</v>
      </c>
      <c r="F3" s="14" t="s">
        <v>55</v>
      </c>
      <c r="G3" s="14" t="s">
        <v>60</v>
      </c>
      <c r="H3" s="14" t="s">
        <v>52</v>
      </c>
      <c r="I3" s="14" t="s">
        <v>54</v>
      </c>
      <c r="J3" s="14" t="s">
        <v>53</v>
      </c>
      <c r="K3" s="14" t="s">
        <v>55</v>
      </c>
      <c r="L3" s="14" t="s">
        <v>60</v>
      </c>
      <c r="M3" s="14" t="s">
        <v>52</v>
      </c>
      <c r="N3" s="14" t="s">
        <v>54</v>
      </c>
      <c r="O3" s="14" t="s">
        <v>53</v>
      </c>
      <c r="P3" s="14" t="s">
        <v>55</v>
      </c>
      <c r="Q3" s="14" t="s">
        <v>60</v>
      </c>
      <c r="R3" s="14" t="s">
        <v>52</v>
      </c>
      <c r="S3" s="14" t="s">
        <v>54</v>
      </c>
      <c r="T3" s="14" t="s">
        <v>53</v>
      </c>
      <c r="U3" s="14" t="s">
        <v>55</v>
      </c>
    </row>
    <row r="4" spans="1:21" x14ac:dyDescent="0.25">
      <c r="A4" s="15" t="s">
        <v>28</v>
      </c>
      <c r="B4" s="16">
        <f>IFERROR(ROUND(INDEX(#REF!,MATCH($A4,#REF!,0),MATCH(B$2,#REF!,0)),2),0)</f>
        <v>0</v>
      </c>
      <c r="C4" s="17">
        <f>IFERROR(ROUND(INDEX('Hospital Days'!$A$16:$G$109,MATCH($A4,'Hospital Days'!$A$16:$A$109,0),MATCH(B$2,'Hospital Days'!$A$16:$G$16,0))*HLOOKUP(B$2,'Hospital Days'!$B$6:$F$9,4,0),2),0)</f>
        <v>0</v>
      </c>
      <c r="D4" s="18">
        <v>0</v>
      </c>
      <c r="E4" s="19"/>
      <c r="F4" s="20"/>
      <c r="G4" s="16">
        <f>IFERROR(ROUND(INDEX(#REF!,MATCH($A4,#REF!,0),MATCH(G$2,#REF!,0)),2),0)</f>
        <v>0</v>
      </c>
      <c r="H4" s="17">
        <f>IFERROR(ROUND(INDEX('Hospital Days'!$A$16:$G$109,MATCH($A4,'Hospital Days'!$A$16:$A$109,0),MATCH(G$2,'Hospital Days'!$A$16:$G$16,0))*HLOOKUP(G$2,'Hospital Days'!$B$6:$F$9,4,0),2),0)</f>
        <v>29224.98</v>
      </c>
      <c r="I4" s="18">
        <v>0</v>
      </c>
      <c r="J4" s="19"/>
      <c r="K4" s="20"/>
      <c r="L4" s="16">
        <f>IFERROR(ROUND(INDEX(#REF!,MATCH($A4,#REF!,0),MATCH(L$2,#REF!,0)),2),0)</f>
        <v>0</v>
      </c>
      <c r="M4" s="17">
        <f>IFERROR(ROUND(INDEX('Hospital Days'!$A$16:$G$109,MATCH($A4,'Hospital Days'!$A$16:$A$109,0),MATCH(L$2,'Hospital Days'!$A$16:$G$16,0))*HLOOKUP(L$2,'Hospital Days'!$B$6:$F$9,4,0),2),0)</f>
        <v>0</v>
      </c>
      <c r="N4" s="18">
        <v>0</v>
      </c>
      <c r="O4" s="19"/>
      <c r="P4" s="20"/>
      <c r="Q4" s="16">
        <f>IFERROR(ROUND(INDEX(#REF!,MATCH($A4,#REF!,0),MATCH(Q$2,#REF!,0)),2),0)</f>
        <v>0</v>
      </c>
      <c r="R4" s="17">
        <f>IFERROR(ROUND(INDEX('Hospital Days'!$A$16:$G$109,MATCH($A4,'Hospital Days'!$A$16:$A$109,0),MATCH(Q$2,'Hospital Days'!$A$16:$G$16,0))*HLOOKUP(Q$2,'Hospital Days'!$B$6:$F$9,4,0),2),0)</f>
        <v>177701.98</v>
      </c>
      <c r="S4" s="18">
        <v>0</v>
      </c>
      <c r="T4" s="19"/>
      <c r="U4" s="20"/>
    </row>
    <row r="5" spans="1:21" x14ac:dyDescent="0.25">
      <c r="A5" s="15" t="s">
        <v>29</v>
      </c>
      <c r="B5" s="16">
        <f>IFERROR(ROUND(INDEX(#REF!,MATCH($A5,#REF!,0),MATCH(B$2,#REF!,0)),2),0)</f>
        <v>0</v>
      </c>
      <c r="C5" s="17">
        <f>IFERROR(ROUND(INDEX('Hospital Days'!$A$16:$G$109,MATCH($A5,'Hospital Days'!$A$16:$A$109,0),MATCH(B$2,'Hospital Days'!$A$16:$G$16,0))*HLOOKUP(B$2,'Hospital Days'!$B$6:$F$9,4,0),2),0)</f>
        <v>0</v>
      </c>
      <c r="D5" s="18">
        <v>0</v>
      </c>
      <c r="E5" s="19"/>
      <c r="F5" s="20"/>
      <c r="G5" s="16">
        <f>IFERROR(ROUND(INDEX(#REF!,MATCH($A5,#REF!,0),MATCH(G$2,#REF!,0)),2),0)</f>
        <v>0</v>
      </c>
      <c r="H5" s="17">
        <f>IFERROR(ROUND(INDEX('Hospital Days'!$A$16:$G$109,MATCH($A5,'Hospital Days'!$A$16:$A$109,0),MATCH(G$2,'Hospital Days'!$A$16:$G$16,0))*HLOOKUP(G$2,'Hospital Days'!$B$6:$F$9,4,0),2),0)</f>
        <v>73062.460000000006</v>
      </c>
      <c r="I5" s="18">
        <v>0</v>
      </c>
      <c r="J5" s="19"/>
      <c r="K5" s="20"/>
      <c r="L5" s="16">
        <f>IFERROR(ROUND(INDEX(#REF!,MATCH($A5,#REF!,0),MATCH(L$2,#REF!,0)),2),0)</f>
        <v>0</v>
      </c>
      <c r="M5" s="17">
        <f>IFERROR(ROUND(INDEX('Hospital Days'!$A$16:$G$109,MATCH($A5,'Hospital Days'!$A$16:$A$109,0),MATCH(L$2,'Hospital Days'!$A$16:$G$16,0))*HLOOKUP(L$2,'Hospital Days'!$B$6:$F$9,4,0),2),0)</f>
        <v>14053.5</v>
      </c>
      <c r="N5" s="18">
        <v>0</v>
      </c>
      <c r="O5" s="19"/>
      <c r="P5" s="20"/>
      <c r="Q5" s="16">
        <f>IFERROR(ROUND(INDEX(#REF!,MATCH($A5,#REF!,0),MATCH(Q$2,#REF!,0)),2),0)</f>
        <v>0</v>
      </c>
      <c r="R5" s="17">
        <f>IFERROR(ROUND(INDEX('Hospital Days'!$A$16:$G$109,MATCH($A5,'Hospital Days'!$A$16:$A$109,0),MATCH(Q$2,'Hospital Days'!$A$16:$G$16,0))*HLOOKUP(Q$2,'Hospital Days'!$B$6:$F$9,4,0),2),0)</f>
        <v>372443.87</v>
      </c>
      <c r="S5" s="18">
        <v>0</v>
      </c>
      <c r="T5" s="19"/>
      <c r="U5" s="20"/>
    </row>
    <row r="6" spans="1:21" x14ac:dyDescent="0.25">
      <c r="A6" s="15" t="s">
        <v>30</v>
      </c>
      <c r="B6" s="16">
        <f>IFERROR(ROUND(INDEX(#REF!,MATCH($A6,#REF!,0),MATCH(B$2,#REF!,0)),2),0)</f>
        <v>0</v>
      </c>
      <c r="C6" s="17">
        <f>IFERROR(ROUND(INDEX('Hospital Days'!$A$16:$G$109,MATCH($A6,'Hospital Days'!$A$16:$A$109,0),MATCH(B$2,'Hospital Days'!$A$16:$G$16,0))*HLOOKUP(B$2,'Hospital Days'!$B$6:$F$9,4,0),2),0)</f>
        <v>0</v>
      </c>
      <c r="D6" s="18">
        <v>0</v>
      </c>
      <c r="E6" s="19"/>
      <c r="F6" s="20"/>
      <c r="G6" s="16">
        <f>IFERROR(ROUND(INDEX(#REF!,MATCH($A6,#REF!,0),MATCH(G$2,#REF!,0)),2),0)</f>
        <v>0</v>
      </c>
      <c r="H6" s="17">
        <f>IFERROR(ROUND(INDEX('Hospital Days'!$A$16:$G$109,MATCH($A6,'Hospital Days'!$A$16:$A$109,0),MATCH(G$2,'Hospital Days'!$A$16:$G$16,0))*HLOOKUP(G$2,'Hospital Days'!$B$6:$F$9,4,0),2),0)</f>
        <v>0</v>
      </c>
      <c r="I6" s="18">
        <v>0</v>
      </c>
      <c r="J6" s="19"/>
      <c r="K6" s="20"/>
      <c r="L6" s="16">
        <f>IFERROR(ROUND(INDEX(#REF!,MATCH($A6,#REF!,0),MATCH(L$2,#REF!,0)),2),0)</f>
        <v>0</v>
      </c>
      <c r="M6" s="17">
        <f>IFERROR(ROUND(INDEX('Hospital Days'!$A$16:$G$109,MATCH($A6,'Hospital Days'!$A$16:$A$109,0),MATCH(L$2,'Hospital Days'!$A$16:$G$16,0))*HLOOKUP(L$2,'Hospital Days'!$B$6:$F$9,4,0),2),0)</f>
        <v>0</v>
      </c>
      <c r="N6" s="18">
        <v>0</v>
      </c>
      <c r="O6" s="19"/>
      <c r="P6" s="20"/>
      <c r="Q6" s="16">
        <f>IFERROR(ROUND(INDEX(#REF!,MATCH($A6,#REF!,0),MATCH(Q$2,#REF!,0)),2),0)</f>
        <v>0</v>
      </c>
      <c r="R6" s="17">
        <f>IFERROR(ROUND(INDEX('Hospital Days'!$A$16:$G$109,MATCH($A6,'Hospital Days'!$A$16:$A$109,0),MATCH(Q$2,'Hospital Days'!$A$16:$G$16,0))*HLOOKUP(Q$2,'Hospital Days'!$B$6:$F$9,4,0),2),0)</f>
        <v>0</v>
      </c>
      <c r="S6" s="18">
        <v>0</v>
      </c>
      <c r="T6" s="19"/>
      <c r="U6" s="20"/>
    </row>
    <row r="7" spans="1:21" x14ac:dyDescent="0.25">
      <c r="A7" s="15" t="s">
        <v>31</v>
      </c>
      <c r="B7" s="16">
        <f>IFERROR(ROUND(INDEX(#REF!,MATCH($A7,#REF!,0),MATCH(B$2,#REF!,0)),2),0)</f>
        <v>0</v>
      </c>
      <c r="C7" s="17">
        <f>IFERROR(ROUND(INDEX('Hospital Days'!$A$16:$G$109,MATCH($A7,'Hospital Days'!$A$16:$A$109,0),MATCH(B$2,'Hospital Days'!$A$16:$G$16,0))*HLOOKUP(B$2,'Hospital Days'!$B$6:$F$9,4,0),2),0)</f>
        <v>0</v>
      </c>
      <c r="D7" s="18">
        <v>0</v>
      </c>
      <c r="E7" s="19"/>
      <c r="F7" s="20"/>
      <c r="G7" s="16">
        <f>IFERROR(ROUND(INDEX(#REF!,MATCH($A7,#REF!,0),MATCH(G$2,#REF!,0)),2),0)</f>
        <v>0</v>
      </c>
      <c r="H7" s="17">
        <f>IFERROR(ROUND(INDEX('Hospital Days'!$A$16:$G$109,MATCH($A7,'Hospital Days'!$A$16:$A$109,0),MATCH(G$2,'Hospital Days'!$A$16:$G$16,0))*HLOOKUP(G$2,'Hospital Days'!$B$6:$F$9,4,0),2),0)</f>
        <v>5845</v>
      </c>
      <c r="I7" s="18">
        <v>0</v>
      </c>
      <c r="J7" s="19"/>
      <c r="K7" s="20"/>
      <c r="L7" s="16">
        <f>IFERROR(ROUND(INDEX(#REF!,MATCH($A7,#REF!,0),MATCH(L$2,#REF!,0)),2),0)</f>
        <v>0</v>
      </c>
      <c r="M7" s="17">
        <f>IFERROR(ROUND(INDEX('Hospital Days'!$A$16:$G$109,MATCH($A7,'Hospital Days'!$A$16:$A$109,0),MATCH(L$2,'Hospital Days'!$A$16:$G$16,0))*HLOOKUP(L$2,'Hospital Days'!$B$6:$F$9,4,0),2),0)</f>
        <v>8783.44</v>
      </c>
      <c r="N7" s="18">
        <v>0</v>
      </c>
      <c r="O7" s="19"/>
      <c r="P7" s="20"/>
      <c r="Q7" s="16">
        <f>IFERROR(ROUND(INDEX(#REF!,MATCH($A7,#REF!,0),MATCH(Q$2,#REF!,0)),2),0)</f>
        <v>0</v>
      </c>
      <c r="R7" s="17">
        <f>IFERROR(ROUND(INDEX('Hospital Days'!$A$16:$G$109,MATCH($A7,'Hospital Days'!$A$16:$A$109,0),MATCH(Q$2,'Hospital Days'!$A$16:$G$16,0))*HLOOKUP(Q$2,'Hospital Days'!$B$6:$F$9,4,0),2),0)</f>
        <v>2434.27</v>
      </c>
      <c r="S7" s="18">
        <v>0</v>
      </c>
      <c r="T7" s="19"/>
      <c r="U7" s="20"/>
    </row>
    <row r="8" spans="1:21" x14ac:dyDescent="0.25">
      <c r="A8" s="15" t="s">
        <v>65</v>
      </c>
      <c r="B8" s="16">
        <f>IFERROR(ROUND(INDEX(#REF!,MATCH($A8,#REF!,0),MATCH(B$2,#REF!,0)),2),0)</f>
        <v>0</v>
      </c>
      <c r="C8" s="17">
        <f>IFERROR(ROUND(INDEX('Hospital Days'!$A$16:$G$109,MATCH($A8,'Hospital Days'!$A$16:$A$109,0),MATCH(B$2,'Hospital Days'!$A$16:$G$16,0))*HLOOKUP(B$2,'Hospital Days'!$B$6:$F$9,4,0),2),0)</f>
        <v>0</v>
      </c>
      <c r="D8" s="18">
        <v>0</v>
      </c>
      <c r="E8" s="19"/>
      <c r="F8" s="20"/>
      <c r="G8" s="16">
        <f>IFERROR(ROUND(INDEX(#REF!,MATCH($A8,#REF!,0),MATCH(G$2,#REF!,0)),2),0)</f>
        <v>0</v>
      </c>
      <c r="H8" s="17">
        <f>IFERROR(ROUND(INDEX('Hospital Days'!$A$16:$G$109,MATCH($A8,'Hospital Days'!$A$16:$A$109,0),MATCH(G$2,'Hospital Days'!$A$16:$G$16,0))*HLOOKUP(G$2,'Hospital Days'!$B$6:$F$9,4,0),2),0)</f>
        <v>0</v>
      </c>
      <c r="I8" s="18">
        <v>0</v>
      </c>
      <c r="J8" s="19"/>
      <c r="K8" s="20"/>
      <c r="L8" s="16">
        <f>IFERROR(ROUND(INDEX(#REF!,MATCH($A8,#REF!,0),MATCH(L$2,#REF!,0)),2),0)</f>
        <v>0</v>
      </c>
      <c r="M8" s="17">
        <f>IFERROR(ROUND(INDEX('Hospital Days'!$A$16:$G$109,MATCH($A8,'Hospital Days'!$A$16:$A$109,0),MATCH(L$2,'Hospital Days'!$A$16:$G$16,0))*HLOOKUP(L$2,'Hospital Days'!$B$6:$F$9,4,0),2),0)</f>
        <v>7026.75</v>
      </c>
      <c r="N8" s="18">
        <v>0</v>
      </c>
      <c r="O8" s="19"/>
      <c r="P8" s="20"/>
      <c r="Q8" s="16">
        <f>IFERROR(ROUND(INDEX(#REF!,MATCH($A8,#REF!,0),MATCH(Q$2,#REF!,0)),2),0)</f>
        <v>0</v>
      </c>
      <c r="R8" s="17">
        <f>IFERROR(ROUND(INDEX('Hospital Days'!$A$16:$G$109,MATCH($A8,'Hospital Days'!$A$16:$A$109,0),MATCH(Q$2,'Hospital Days'!$A$16:$G$16,0))*HLOOKUP(Q$2,'Hospital Days'!$B$6:$F$9,4,0),2),0)</f>
        <v>0</v>
      </c>
      <c r="S8" s="18">
        <v>0</v>
      </c>
      <c r="T8" s="19"/>
      <c r="U8" s="20"/>
    </row>
    <row r="9" spans="1:21" x14ac:dyDescent="0.25">
      <c r="A9" s="15" t="s">
        <v>32</v>
      </c>
      <c r="B9" s="16">
        <f>IFERROR(ROUND(INDEX(#REF!,MATCH($A9,#REF!,0),MATCH(B$2,#REF!,0)),2),0)</f>
        <v>0</v>
      </c>
      <c r="C9" s="17">
        <f>IFERROR(ROUND(INDEX('Hospital Days'!$A$16:$G$109,MATCH($A9,'Hospital Days'!$A$16:$A$109,0),MATCH(B$2,'Hospital Days'!$A$16:$G$16,0))*HLOOKUP(B$2,'Hospital Days'!$B$6:$F$9,4,0),2),0)</f>
        <v>0</v>
      </c>
      <c r="D9" s="18">
        <v>0</v>
      </c>
      <c r="E9" s="19"/>
      <c r="F9" s="20"/>
      <c r="G9" s="16">
        <f>IFERROR(ROUND(INDEX(#REF!,MATCH($A9,#REF!,0),MATCH(G$2,#REF!,0)),2),0)</f>
        <v>0</v>
      </c>
      <c r="H9" s="17">
        <f>IFERROR(ROUND(INDEX('Hospital Days'!$A$16:$G$109,MATCH($A9,'Hospital Days'!$A$16:$A$109,0),MATCH(G$2,'Hospital Days'!$A$16:$G$16,0))*HLOOKUP(G$2,'Hospital Days'!$B$6:$F$9,4,0),2),0)</f>
        <v>20457.490000000002</v>
      </c>
      <c r="I9" s="18">
        <v>0</v>
      </c>
      <c r="J9" s="19"/>
      <c r="K9" s="20"/>
      <c r="L9" s="16">
        <f>IFERROR(ROUND(INDEX(#REF!,MATCH($A9,#REF!,0),MATCH(L$2,#REF!,0)),2),0)</f>
        <v>0</v>
      </c>
      <c r="M9" s="17">
        <f>IFERROR(ROUND(INDEX('Hospital Days'!$A$16:$G$109,MATCH($A9,'Hospital Days'!$A$16:$A$109,0),MATCH(L$2,'Hospital Days'!$A$16:$G$16,0))*HLOOKUP(L$2,'Hospital Days'!$B$6:$F$9,4,0),2),0)</f>
        <v>19323.57</v>
      </c>
      <c r="N9" s="18">
        <v>0</v>
      </c>
      <c r="O9" s="19"/>
      <c r="P9" s="20"/>
      <c r="Q9" s="16">
        <f>IFERROR(ROUND(INDEX(#REF!,MATCH($A9,#REF!,0),MATCH(Q$2,#REF!,0)),2),0)</f>
        <v>0</v>
      </c>
      <c r="R9" s="17">
        <f>IFERROR(ROUND(INDEX('Hospital Days'!$A$16:$G$109,MATCH($A9,'Hospital Days'!$A$16:$A$109,0),MATCH(Q$2,'Hospital Days'!$A$16:$G$16,0))*HLOOKUP(Q$2,'Hospital Days'!$B$6:$F$9,4,0),2),0)</f>
        <v>26777.01</v>
      </c>
      <c r="S9" s="18">
        <v>0</v>
      </c>
      <c r="T9" s="19"/>
      <c r="U9" s="20"/>
    </row>
    <row r="10" spans="1:21" x14ac:dyDescent="0.25">
      <c r="A10" s="15" t="s">
        <v>33</v>
      </c>
      <c r="B10" s="16">
        <f>IFERROR(ROUND(INDEX(#REF!,MATCH($A10,#REF!,0),MATCH(B$2,#REF!,0)),2),0)</f>
        <v>0</v>
      </c>
      <c r="C10" s="17">
        <f>IFERROR(ROUND(INDEX('Hospital Days'!$A$16:$G$109,MATCH($A10,'Hospital Days'!$A$16:$A$109,0),MATCH(B$2,'Hospital Days'!$A$16:$G$16,0))*HLOOKUP(B$2,'Hospital Days'!$B$6:$F$9,4,0),2),0)</f>
        <v>0</v>
      </c>
      <c r="D10" s="18">
        <v>0</v>
      </c>
      <c r="E10" s="19"/>
      <c r="F10" s="20"/>
      <c r="G10" s="16">
        <f>IFERROR(ROUND(INDEX(#REF!,MATCH($A10,#REF!,0),MATCH(G$2,#REF!,0)),2),0)</f>
        <v>0</v>
      </c>
      <c r="H10" s="17">
        <f>IFERROR(ROUND(INDEX('Hospital Days'!$A$16:$G$109,MATCH($A10,'Hospital Days'!$A$16:$A$109,0),MATCH(G$2,'Hospital Days'!$A$16:$G$16,0))*HLOOKUP(G$2,'Hospital Days'!$B$6:$F$9,4,0),2),0)</f>
        <v>0</v>
      </c>
      <c r="I10" s="18">
        <v>0</v>
      </c>
      <c r="J10" s="19"/>
      <c r="K10" s="20"/>
      <c r="L10" s="16">
        <f>IFERROR(ROUND(INDEX(#REF!,MATCH($A10,#REF!,0),MATCH(L$2,#REF!,0)),2),0)</f>
        <v>0</v>
      </c>
      <c r="M10" s="17">
        <f>IFERROR(ROUND(INDEX('Hospital Days'!$A$16:$G$109,MATCH($A10,'Hospital Days'!$A$16:$A$109,0),MATCH(L$2,'Hospital Days'!$A$16:$G$16,0))*HLOOKUP(L$2,'Hospital Days'!$B$6:$F$9,4,0),2),0)</f>
        <v>17566.88</v>
      </c>
      <c r="N10" s="18">
        <v>0</v>
      </c>
      <c r="O10" s="19"/>
      <c r="P10" s="20"/>
      <c r="Q10" s="16">
        <f>IFERROR(ROUND(INDEX(#REF!,MATCH($A10,#REF!,0),MATCH(Q$2,#REF!,0)),2),0)</f>
        <v>0</v>
      </c>
      <c r="R10" s="17">
        <f>IFERROR(ROUND(INDEX('Hospital Days'!$A$16:$G$109,MATCH($A10,'Hospital Days'!$A$16:$A$109,0),MATCH(Q$2,'Hospital Days'!$A$16:$G$16,0))*HLOOKUP(Q$2,'Hospital Days'!$B$6:$F$9,4,0),2),0)</f>
        <v>7302.82</v>
      </c>
      <c r="S10" s="18">
        <v>0</v>
      </c>
      <c r="T10" s="19"/>
      <c r="U10" s="20"/>
    </row>
    <row r="11" spans="1:21" x14ac:dyDescent="0.25">
      <c r="A11" s="15" t="s">
        <v>73</v>
      </c>
      <c r="B11" s="16">
        <f>IFERROR(ROUND(INDEX(#REF!,MATCH($A11,#REF!,0),MATCH(B$2,#REF!,0)),2),0)</f>
        <v>0</v>
      </c>
      <c r="C11" s="17">
        <f>IFERROR(ROUND(INDEX('Hospital Days'!$A$16:$G$109,MATCH($A11,'Hospital Days'!$A$16:$A$109,0),MATCH(B$2,'Hospital Days'!$A$16:$G$16,0))*HLOOKUP(B$2,'Hospital Days'!$B$6:$F$9,4,0),2),0)</f>
        <v>0</v>
      </c>
      <c r="D11" s="18">
        <v>0</v>
      </c>
      <c r="E11" s="19"/>
      <c r="F11" s="20"/>
      <c r="G11" s="16">
        <f>IFERROR(ROUND(INDEX(#REF!,MATCH($A11,#REF!,0),MATCH(G$2,#REF!,0)),2),0)</f>
        <v>0</v>
      </c>
      <c r="H11" s="17">
        <f>IFERROR(ROUND(INDEX('Hospital Days'!$A$16:$G$109,MATCH($A11,'Hospital Days'!$A$16:$A$109,0),MATCH(G$2,'Hospital Days'!$A$16:$G$16,0))*HLOOKUP(G$2,'Hospital Days'!$B$6:$F$9,4,0),2),0)</f>
        <v>0</v>
      </c>
      <c r="I11" s="18">
        <v>0</v>
      </c>
      <c r="J11" s="19"/>
      <c r="K11" s="20"/>
      <c r="L11" s="16">
        <f>IFERROR(ROUND(INDEX(#REF!,MATCH($A11,#REF!,0),MATCH(L$2,#REF!,0)),2),0)</f>
        <v>0</v>
      </c>
      <c r="M11" s="17">
        <f>IFERROR(ROUND(INDEX('Hospital Days'!$A$16:$G$109,MATCH($A11,'Hospital Days'!$A$16:$A$109,0),MATCH(L$2,'Hospital Days'!$A$16:$G$16,0))*HLOOKUP(L$2,'Hospital Days'!$B$6:$F$9,4,0),2),0)</f>
        <v>0</v>
      </c>
      <c r="N11" s="18">
        <v>0</v>
      </c>
      <c r="O11" s="19"/>
      <c r="P11" s="20"/>
      <c r="Q11" s="16">
        <f>IFERROR(ROUND(INDEX(#REF!,MATCH($A11,#REF!,0),MATCH(Q$2,#REF!,0)),2),0)</f>
        <v>0</v>
      </c>
      <c r="R11" s="17">
        <f>IFERROR(ROUND(INDEX('Hospital Days'!$A$16:$G$109,MATCH($A11,'Hospital Days'!$A$16:$A$109,0),MATCH(Q$2,'Hospital Days'!$A$16:$G$16,0))*HLOOKUP(Q$2,'Hospital Days'!$B$6:$F$9,4,0),2),0)</f>
        <v>9737.09</v>
      </c>
      <c r="S11" s="18">
        <v>0</v>
      </c>
      <c r="T11" s="19"/>
      <c r="U11" s="20"/>
    </row>
    <row r="12" spans="1:21" x14ac:dyDescent="0.25">
      <c r="A12" s="15" t="s">
        <v>34</v>
      </c>
      <c r="B12" s="16">
        <f>IFERROR(ROUND(INDEX(#REF!,MATCH($A12,#REF!,0),MATCH(B$2,#REF!,0)),2),0)</f>
        <v>0</v>
      </c>
      <c r="C12" s="17">
        <f>IFERROR(ROUND(INDEX('Hospital Days'!$A$16:$G$109,MATCH($A12,'Hospital Days'!$A$16:$A$109,0),MATCH(B$2,'Hospital Days'!$A$16:$G$16,0))*HLOOKUP(B$2,'Hospital Days'!$B$6:$F$9,4,0),2),0)</f>
        <v>0</v>
      </c>
      <c r="D12" s="18">
        <v>0</v>
      </c>
      <c r="E12" s="19"/>
      <c r="F12" s="20"/>
      <c r="G12" s="16">
        <f>IFERROR(ROUND(INDEX(#REF!,MATCH($A12,#REF!,0),MATCH(G$2,#REF!,0)),2),0)</f>
        <v>0</v>
      </c>
      <c r="H12" s="17">
        <f>IFERROR(ROUND(INDEX('Hospital Days'!$A$16:$G$109,MATCH($A12,'Hospital Days'!$A$16:$A$109,0),MATCH(G$2,'Hospital Days'!$A$16:$G$16,0))*HLOOKUP(G$2,'Hospital Days'!$B$6:$F$9,4,0),2),0)</f>
        <v>26302.49</v>
      </c>
      <c r="I12" s="18">
        <v>0</v>
      </c>
      <c r="J12" s="19"/>
      <c r="K12" s="20"/>
      <c r="L12" s="16">
        <f>IFERROR(ROUND(INDEX(#REF!,MATCH($A12,#REF!,0),MATCH(L$2,#REF!,0)),2),0)</f>
        <v>0</v>
      </c>
      <c r="M12" s="17">
        <f>IFERROR(ROUND(INDEX('Hospital Days'!$A$16:$G$109,MATCH($A12,'Hospital Days'!$A$16:$A$109,0),MATCH(L$2,'Hospital Days'!$A$16:$G$16,0))*HLOOKUP(L$2,'Hospital Days'!$B$6:$F$9,4,0),2),0)</f>
        <v>89591.09</v>
      </c>
      <c r="N12" s="18">
        <v>0</v>
      </c>
      <c r="O12" s="19"/>
      <c r="P12" s="20"/>
      <c r="Q12" s="16">
        <f>IFERROR(ROUND(INDEX(#REF!,MATCH($A12,#REF!,0),MATCH(Q$2,#REF!,0)),2),0)</f>
        <v>0</v>
      </c>
      <c r="R12" s="17">
        <f>IFERROR(ROUND(INDEX('Hospital Days'!$A$16:$G$109,MATCH($A12,'Hospital Days'!$A$16:$A$109,0),MATCH(Q$2,'Hospital Days'!$A$16:$G$16,0))*HLOOKUP(Q$2,'Hospital Days'!$B$6:$F$9,4,0),2),0)</f>
        <v>65725.39</v>
      </c>
      <c r="S12" s="18">
        <v>0</v>
      </c>
      <c r="T12" s="19"/>
      <c r="U12" s="20"/>
    </row>
    <row r="13" spans="1:21" x14ac:dyDescent="0.25">
      <c r="A13" s="15" t="s">
        <v>35</v>
      </c>
      <c r="B13" s="16">
        <f>IFERROR(ROUND(INDEX(#REF!,MATCH($A13,#REF!,0),MATCH(B$2,#REF!,0)),2),0)</f>
        <v>0</v>
      </c>
      <c r="C13" s="17">
        <f>IFERROR(ROUND(INDEX('Hospital Days'!$A$16:$G$109,MATCH($A13,'Hospital Days'!$A$16:$A$109,0),MATCH(B$2,'Hospital Days'!$A$16:$G$16,0))*HLOOKUP(B$2,'Hospital Days'!$B$6:$F$9,4,0),2),0)</f>
        <v>0</v>
      </c>
      <c r="D13" s="18">
        <v>0</v>
      </c>
      <c r="E13" s="19"/>
      <c r="F13" s="20"/>
      <c r="G13" s="16">
        <f>IFERROR(ROUND(INDEX(#REF!,MATCH($A13,#REF!,0),MATCH(G$2,#REF!,0)),2),0)</f>
        <v>0</v>
      </c>
      <c r="H13" s="17">
        <f>IFERROR(ROUND(INDEX('Hospital Days'!$A$16:$G$109,MATCH($A13,'Hospital Days'!$A$16:$A$109,0),MATCH(G$2,'Hospital Days'!$A$16:$G$16,0))*HLOOKUP(G$2,'Hospital Days'!$B$6:$F$9,4,0),2),0)</f>
        <v>0</v>
      </c>
      <c r="I13" s="18">
        <v>0</v>
      </c>
      <c r="J13" s="19"/>
      <c r="K13" s="20"/>
      <c r="L13" s="16">
        <f>IFERROR(ROUND(INDEX(#REF!,MATCH($A13,#REF!,0),MATCH(L$2,#REF!,0)),2),0)</f>
        <v>0</v>
      </c>
      <c r="M13" s="17">
        <f>IFERROR(ROUND(INDEX('Hospital Days'!$A$16:$G$109,MATCH($A13,'Hospital Days'!$A$16:$A$109,0),MATCH(L$2,'Hospital Days'!$A$16:$G$16,0))*HLOOKUP(L$2,'Hospital Days'!$B$6:$F$9,4,0),2),0)</f>
        <v>0</v>
      </c>
      <c r="N13" s="18">
        <v>0</v>
      </c>
      <c r="O13" s="19"/>
      <c r="P13" s="20"/>
      <c r="Q13" s="16">
        <f>IFERROR(ROUND(INDEX(#REF!,MATCH($A13,#REF!,0),MATCH(Q$2,#REF!,0)),2),0)</f>
        <v>0</v>
      </c>
      <c r="R13" s="17">
        <f>IFERROR(ROUND(INDEX('Hospital Days'!$A$16:$G$109,MATCH($A13,'Hospital Days'!$A$16:$A$109,0),MATCH(Q$2,'Hospital Days'!$A$16:$G$16,0))*HLOOKUP(Q$2,'Hospital Days'!$B$6:$F$9,4,0),2),0)</f>
        <v>0</v>
      </c>
      <c r="S13" s="18">
        <v>0</v>
      </c>
      <c r="T13" s="19"/>
      <c r="U13" s="20"/>
    </row>
    <row r="14" spans="1:21" x14ac:dyDescent="0.25">
      <c r="A14" s="15" t="s">
        <v>104</v>
      </c>
      <c r="B14" s="16">
        <f>IFERROR(ROUND(INDEX(#REF!,MATCH($A14,#REF!,0),MATCH(B$2,#REF!,0)),2),0)</f>
        <v>0</v>
      </c>
      <c r="C14" s="17">
        <f>IFERROR(ROUND(INDEX('Hospital Days'!$A$16:$G$109,MATCH($A14,'Hospital Days'!$A$16:$A$109,0),MATCH(B$2,'Hospital Days'!$A$16:$G$16,0))*HLOOKUP(B$2,'Hospital Days'!$B$6:$F$9,4,0),2),0)</f>
        <v>0</v>
      </c>
      <c r="D14" s="18">
        <v>0</v>
      </c>
      <c r="E14" s="19"/>
      <c r="F14" s="20"/>
      <c r="G14" s="16">
        <f>IFERROR(ROUND(INDEX(#REF!,MATCH($A14,#REF!,0),MATCH(G$2,#REF!,0)),2),0)</f>
        <v>0</v>
      </c>
      <c r="H14" s="17">
        <f>IFERROR(ROUND(INDEX('Hospital Days'!$A$16:$G$109,MATCH($A14,'Hospital Days'!$A$16:$A$109,0),MATCH(G$2,'Hospital Days'!$A$16:$G$16,0))*HLOOKUP(G$2,'Hospital Days'!$B$6:$F$9,4,0),2),0)</f>
        <v>0</v>
      </c>
      <c r="I14" s="18">
        <v>0</v>
      </c>
      <c r="J14" s="19"/>
      <c r="K14" s="20"/>
      <c r="L14" s="16">
        <f>IFERROR(ROUND(INDEX(#REF!,MATCH($A14,#REF!,0),MATCH(L$2,#REF!,0)),2),0)</f>
        <v>0</v>
      </c>
      <c r="M14" s="17">
        <f>IFERROR(ROUND(INDEX('Hospital Days'!$A$16:$G$109,MATCH($A14,'Hospital Days'!$A$16:$A$109,0),MATCH(L$2,'Hospital Days'!$A$16:$G$16,0))*HLOOKUP(L$2,'Hospital Days'!$B$6:$F$9,4,0),2),0)</f>
        <v>0</v>
      </c>
      <c r="N14" s="18">
        <v>0</v>
      </c>
      <c r="O14" s="19"/>
      <c r="P14" s="20"/>
      <c r="Q14" s="16">
        <f>IFERROR(ROUND(INDEX(#REF!,MATCH($A14,#REF!,0),MATCH(Q$2,#REF!,0)),2),0)</f>
        <v>0</v>
      </c>
      <c r="R14" s="17">
        <f>IFERROR(ROUND(INDEX('Hospital Days'!$A$16:$G$109,MATCH($A14,'Hospital Days'!$A$16:$A$109,0),MATCH(Q$2,'Hospital Days'!$A$16:$G$16,0))*HLOOKUP(Q$2,'Hospital Days'!$B$6:$F$9,4,0),2),0)</f>
        <v>0</v>
      </c>
      <c r="S14" s="18">
        <v>0</v>
      </c>
      <c r="T14" s="19"/>
      <c r="U14" s="20"/>
    </row>
    <row r="15" spans="1:21" x14ac:dyDescent="0.25">
      <c r="A15" s="15" t="s">
        <v>36</v>
      </c>
      <c r="B15" s="16">
        <f>IFERROR(ROUND(INDEX(#REF!,MATCH($A15,#REF!,0),MATCH(B$2,#REF!,0)),2),0)</f>
        <v>0</v>
      </c>
      <c r="C15" s="17">
        <f>IFERROR(ROUND(INDEX('Hospital Days'!$A$16:$G$109,MATCH($A15,'Hospital Days'!$A$16:$A$109,0),MATCH(B$2,'Hospital Days'!$A$16:$G$16,0))*HLOOKUP(B$2,'Hospital Days'!$B$6:$F$9,4,0),2),0)</f>
        <v>0</v>
      </c>
      <c r="D15" s="18">
        <v>0</v>
      </c>
      <c r="E15" s="19"/>
      <c r="F15" s="20"/>
      <c r="G15" s="16">
        <f>IFERROR(ROUND(INDEX(#REF!,MATCH($A15,#REF!,0),MATCH(G$2,#REF!,0)),2),0)</f>
        <v>0</v>
      </c>
      <c r="H15" s="17">
        <f>IFERROR(ROUND(INDEX('Hospital Days'!$A$16:$G$109,MATCH($A15,'Hospital Days'!$A$16:$A$109,0),MATCH(G$2,'Hospital Days'!$A$16:$G$16,0))*HLOOKUP(G$2,'Hospital Days'!$B$6:$F$9,4,0),2),0)</f>
        <v>105209.94</v>
      </c>
      <c r="I15" s="18">
        <v>0</v>
      </c>
      <c r="J15" s="19"/>
      <c r="K15" s="20"/>
      <c r="L15" s="16">
        <f>IFERROR(ROUND(INDEX(#REF!,MATCH($A15,#REF!,0),MATCH(L$2,#REF!,0)),2),0)</f>
        <v>0</v>
      </c>
      <c r="M15" s="17">
        <f>IFERROR(ROUND(INDEX('Hospital Days'!$A$16:$G$109,MATCH($A15,'Hospital Days'!$A$16:$A$109,0),MATCH(L$2,'Hospital Days'!$A$16:$G$16,0))*HLOOKUP(L$2,'Hospital Days'!$B$6:$F$9,4,0),2),0)</f>
        <v>210802.57</v>
      </c>
      <c r="N15" s="18">
        <v>0</v>
      </c>
      <c r="O15" s="19"/>
      <c r="P15" s="20"/>
      <c r="Q15" s="16">
        <f>IFERROR(ROUND(INDEX(#REF!,MATCH($A15,#REF!,0),MATCH(Q$2,#REF!,0)),2),0)</f>
        <v>0</v>
      </c>
      <c r="R15" s="17">
        <f>IFERROR(ROUND(INDEX('Hospital Days'!$A$16:$G$109,MATCH($A15,'Hospital Days'!$A$16:$A$109,0),MATCH(Q$2,'Hospital Days'!$A$16:$G$16,0))*HLOOKUP(Q$2,'Hospital Days'!$B$6:$F$9,4,0),2),0)</f>
        <v>34079.83</v>
      </c>
      <c r="S15" s="18">
        <v>0</v>
      </c>
      <c r="T15" s="19"/>
      <c r="U15" s="20"/>
    </row>
    <row r="16" spans="1:21" x14ac:dyDescent="0.25">
      <c r="A16" s="15" t="s">
        <v>105</v>
      </c>
      <c r="B16" s="16">
        <f>IFERROR(ROUND(INDEX(#REF!,MATCH($A16,#REF!,0),MATCH(B$2,#REF!,0)),2),0)</f>
        <v>0</v>
      </c>
      <c r="C16" s="17">
        <f>IFERROR(ROUND(INDEX('Hospital Days'!$A$16:$G$109,MATCH($A16,'Hospital Days'!$A$16:$A$109,0),MATCH(B$2,'Hospital Days'!$A$16:$G$16,0))*HLOOKUP(B$2,'Hospital Days'!$B$6:$F$9,4,0),2),0)</f>
        <v>0</v>
      </c>
      <c r="D16" s="18">
        <v>0</v>
      </c>
      <c r="E16" s="19"/>
      <c r="F16" s="20"/>
      <c r="G16" s="16">
        <f>IFERROR(ROUND(INDEX(#REF!,MATCH($A16,#REF!,0),MATCH(G$2,#REF!,0)),2),0)</f>
        <v>0</v>
      </c>
      <c r="H16" s="17">
        <f>IFERROR(ROUND(INDEX('Hospital Days'!$A$16:$G$109,MATCH($A16,'Hospital Days'!$A$16:$A$109,0),MATCH(G$2,'Hospital Days'!$A$16:$G$16,0))*HLOOKUP(G$2,'Hospital Days'!$B$6:$F$9,4,0),2),0)</f>
        <v>0</v>
      </c>
      <c r="I16" s="18">
        <v>0</v>
      </c>
      <c r="J16" s="19"/>
      <c r="K16" s="20"/>
      <c r="L16" s="16">
        <f>IFERROR(ROUND(INDEX(#REF!,MATCH($A16,#REF!,0),MATCH(L$2,#REF!,0)),2),0)</f>
        <v>0</v>
      </c>
      <c r="M16" s="17">
        <f>IFERROR(ROUND(INDEX('Hospital Days'!$A$16:$G$109,MATCH($A16,'Hospital Days'!$A$16:$A$109,0),MATCH(L$2,'Hospital Days'!$A$16:$G$16,0))*HLOOKUP(L$2,'Hospital Days'!$B$6:$F$9,4,0),2),0)</f>
        <v>0</v>
      </c>
      <c r="N16" s="18">
        <v>0</v>
      </c>
      <c r="O16" s="19"/>
      <c r="P16" s="20"/>
      <c r="Q16" s="16">
        <f>IFERROR(ROUND(INDEX(#REF!,MATCH($A16,#REF!,0),MATCH(Q$2,#REF!,0)),2),0)</f>
        <v>0</v>
      </c>
      <c r="R16" s="17">
        <f>IFERROR(ROUND(INDEX('Hospital Days'!$A$16:$G$109,MATCH($A16,'Hospital Days'!$A$16:$A$109,0),MATCH(Q$2,'Hospital Days'!$A$16:$G$16,0))*HLOOKUP(Q$2,'Hospital Days'!$B$6:$F$9,4,0),2),0)</f>
        <v>0</v>
      </c>
      <c r="S16" s="18">
        <v>0</v>
      </c>
      <c r="T16" s="19"/>
      <c r="U16" s="20"/>
    </row>
    <row r="17" spans="1:21" x14ac:dyDescent="0.25">
      <c r="A17" s="15" t="s">
        <v>37</v>
      </c>
      <c r="B17" s="16">
        <f>IFERROR(ROUND(INDEX(#REF!,MATCH($A17,#REF!,0),MATCH(B$2,#REF!,0)),2),0)</f>
        <v>0</v>
      </c>
      <c r="C17" s="17">
        <f>IFERROR(ROUND(INDEX('Hospital Days'!$A$16:$G$109,MATCH($A17,'Hospital Days'!$A$16:$A$109,0),MATCH(B$2,'Hospital Days'!$A$16:$G$16,0))*HLOOKUP(B$2,'Hospital Days'!$B$6:$F$9,4,0),2),0)</f>
        <v>0</v>
      </c>
      <c r="D17" s="18">
        <v>0</v>
      </c>
      <c r="E17" s="19"/>
      <c r="F17" s="20"/>
      <c r="G17" s="16">
        <f>IFERROR(ROUND(INDEX(#REF!,MATCH($A17,#REF!,0),MATCH(G$2,#REF!,0)),2),0)</f>
        <v>0</v>
      </c>
      <c r="H17" s="17">
        <f>IFERROR(ROUND(INDEX('Hospital Days'!$A$16:$G$109,MATCH($A17,'Hospital Days'!$A$16:$A$109,0),MATCH(G$2,'Hospital Days'!$A$16:$G$16,0))*HLOOKUP(G$2,'Hospital Days'!$B$6:$F$9,4,0),2),0)</f>
        <v>0</v>
      </c>
      <c r="I17" s="18">
        <v>0</v>
      </c>
      <c r="J17" s="19"/>
      <c r="K17" s="20"/>
      <c r="L17" s="16">
        <f>IFERROR(ROUND(INDEX(#REF!,MATCH($A17,#REF!,0),MATCH(L$2,#REF!,0)),2),0)</f>
        <v>0</v>
      </c>
      <c r="M17" s="17">
        <f>IFERROR(ROUND(INDEX('Hospital Days'!$A$16:$G$109,MATCH($A17,'Hospital Days'!$A$16:$A$109,0),MATCH(L$2,'Hospital Days'!$A$16:$G$16,0))*HLOOKUP(L$2,'Hospital Days'!$B$6:$F$9,4,0),2),0)</f>
        <v>0</v>
      </c>
      <c r="N17" s="18">
        <v>0</v>
      </c>
      <c r="O17" s="19"/>
      <c r="P17" s="20"/>
      <c r="Q17" s="16">
        <f>IFERROR(ROUND(INDEX(#REF!,MATCH($A17,#REF!,0),MATCH(Q$2,#REF!,0)),2),0)</f>
        <v>0</v>
      </c>
      <c r="R17" s="17">
        <f>IFERROR(ROUND(INDEX('Hospital Days'!$A$16:$G$109,MATCH($A17,'Hospital Days'!$A$16:$A$109,0),MATCH(Q$2,'Hospital Days'!$A$16:$G$16,0))*HLOOKUP(Q$2,'Hospital Days'!$B$6:$F$9,4,0),2),0)</f>
        <v>0</v>
      </c>
      <c r="S17" s="18">
        <v>0</v>
      </c>
      <c r="T17" s="19"/>
      <c r="U17" s="20"/>
    </row>
    <row r="18" spans="1:21" x14ac:dyDescent="0.25">
      <c r="A18" s="15" t="s">
        <v>106</v>
      </c>
      <c r="B18" s="16">
        <f>IFERROR(ROUND(INDEX(#REF!,MATCH($A18,#REF!,0),MATCH(B$2,#REF!,0)),2),0)</f>
        <v>0</v>
      </c>
      <c r="C18" s="17">
        <f>IFERROR(ROUND(INDEX('Hospital Days'!$A$16:$G$109,MATCH($A18,'Hospital Days'!$A$16:$A$109,0),MATCH(B$2,'Hospital Days'!$A$16:$G$16,0))*HLOOKUP(B$2,'Hospital Days'!$B$6:$F$9,4,0),2),0)</f>
        <v>0</v>
      </c>
      <c r="D18" s="18">
        <v>0</v>
      </c>
      <c r="E18" s="19"/>
      <c r="F18" s="20"/>
      <c r="G18" s="16">
        <f>IFERROR(ROUND(INDEX(#REF!,MATCH($A18,#REF!,0),MATCH(G$2,#REF!,0)),2),0)</f>
        <v>0</v>
      </c>
      <c r="H18" s="17">
        <f>IFERROR(ROUND(INDEX('Hospital Days'!$A$16:$G$109,MATCH($A18,'Hospital Days'!$A$16:$A$109,0),MATCH(G$2,'Hospital Days'!$A$16:$G$16,0))*HLOOKUP(G$2,'Hospital Days'!$B$6:$F$9,4,0),2),0)</f>
        <v>0</v>
      </c>
      <c r="I18" s="18">
        <v>0</v>
      </c>
      <c r="J18" s="19"/>
      <c r="K18" s="20"/>
      <c r="L18" s="16">
        <f>IFERROR(ROUND(INDEX(#REF!,MATCH($A18,#REF!,0),MATCH(L$2,#REF!,0)),2),0)</f>
        <v>0</v>
      </c>
      <c r="M18" s="17">
        <f>IFERROR(ROUND(INDEX('Hospital Days'!$A$16:$G$109,MATCH($A18,'Hospital Days'!$A$16:$A$109,0),MATCH(L$2,'Hospital Days'!$A$16:$G$16,0))*HLOOKUP(L$2,'Hospital Days'!$B$6:$F$9,4,0),2),0)</f>
        <v>0</v>
      </c>
      <c r="N18" s="18">
        <v>0</v>
      </c>
      <c r="O18" s="19"/>
      <c r="P18" s="20"/>
      <c r="Q18" s="16">
        <f>IFERROR(ROUND(INDEX(#REF!,MATCH($A18,#REF!,0),MATCH(Q$2,#REF!,0)),2),0)</f>
        <v>0</v>
      </c>
      <c r="R18" s="17">
        <f>IFERROR(ROUND(INDEX('Hospital Days'!$A$16:$G$109,MATCH($A18,'Hospital Days'!$A$16:$A$109,0),MATCH(Q$2,'Hospital Days'!$A$16:$G$16,0))*HLOOKUP(Q$2,'Hospital Days'!$B$6:$F$9,4,0),2),0)</f>
        <v>0</v>
      </c>
      <c r="S18" s="18">
        <v>0</v>
      </c>
      <c r="T18" s="19"/>
      <c r="U18" s="20"/>
    </row>
    <row r="19" spans="1:21" x14ac:dyDescent="0.25">
      <c r="A19" s="15" t="s">
        <v>107</v>
      </c>
      <c r="B19" s="16">
        <f>IFERROR(ROUND(INDEX(#REF!,MATCH($A19,#REF!,0),MATCH(B$2,#REF!,0)),2),0)</f>
        <v>0</v>
      </c>
      <c r="C19" s="17">
        <f>IFERROR(ROUND(INDEX('Hospital Days'!$A$16:$G$109,MATCH($A19,'Hospital Days'!$A$16:$A$109,0),MATCH(B$2,'Hospital Days'!$A$16:$G$16,0))*HLOOKUP(B$2,'Hospital Days'!$B$6:$F$9,4,0),2),0)</f>
        <v>0</v>
      </c>
      <c r="D19" s="18">
        <v>0</v>
      </c>
      <c r="E19" s="19"/>
      <c r="F19" s="20"/>
      <c r="G19" s="16">
        <f>IFERROR(ROUND(INDEX(#REF!,MATCH($A19,#REF!,0),MATCH(G$2,#REF!,0)),2),0)</f>
        <v>0</v>
      </c>
      <c r="H19" s="17">
        <f>IFERROR(ROUND(INDEX('Hospital Days'!$A$16:$G$109,MATCH($A19,'Hospital Days'!$A$16:$A$109,0),MATCH(G$2,'Hospital Days'!$A$16:$G$16,0))*HLOOKUP(G$2,'Hospital Days'!$B$6:$F$9,4,0),2),0)</f>
        <v>0</v>
      </c>
      <c r="I19" s="18">
        <v>0</v>
      </c>
      <c r="J19" s="19"/>
      <c r="K19" s="20"/>
      <c r="L19" s="16">
        <f>IFERROR(ROUND(INDEX(#REF!,MATCH($A19,#REF!,0),MATCH(L$2,#REF!,0)),2),0)</f>
        <v>0</v>
      </c>
      <c r="M19" s="17">
        <f>IFERROR(ROUND(INDEX('Hospital Days'!$A$16:$G$109,MATCH($A19,'Hospital Days'!$A$16:$A$109,0),MATCH(L$2,'Hospital Days'!$A$16:$G$16,0))*HLOOKUP(L$2,'Hospital Days'!$B$6:$F$9,4,0),2),0)</f>
        <v>0</v>
      </c>
      <c r="N19" s="18">
        <v>0</v>
      </c>
      <c r="O19" s="19"/>
      <c r="P19" s="20"/>
      <c r="Q19" s="16">
        <f>IFERROR(ROUND(INDEX(#REF!,MATCH($A19,#REF!,0),MATCH(Q$2,#REF!,0)),2),0)</f>
        <v>0</v>
      </c>
      <c r="R19" s="17">
        <f>IFERROR(ROUND(INDEX('Hospital Days'!$A$16:$G$109,MATCH($A19,'Hospital Days'!$A$16:$A$109,0),MATCH(Q$2,'Hospital Days'!$A$16:$G$16,0))*HLOOKUP(Q$2,'Hospital Days'!$B$6:$F$9,4,0),2),0)</f>
        <v>43816.93</v>
      </c>
      <c r="S19" s="18">
        <v>0</v>
      </c>
      <c r="T19" s="19"/>
      <c r="U19" s="20"/>
    </row>
    <row r="20" spans="1:21" x14ac:dyDescent="0.25">
      <c r="A20" s="15" t="s">
        <v>38</v>
      </c>
      <c r="B20" s="16">
        <f>IFERROR(ROUND(INDEX(#REF!,MATCH($A20,#REF!,0),MATCH(B$2,#REF!,0)),2),0)</f>
        <v>0</v>
      </c>
      <c r="C20" s="17">
        <f>IFERROR(ROUND(INDEX('Hospital Days'!$A$16:$G$109,MATCH($A20,'Hospital Days'!$A$16:$A$109,0),MATCH(B$2,'Hospital Days'!$A$16:$G$16,0))*HLOOKUP(B$2,'Hospital Days'!$B$6:$F$9,4,0),2),0)</f>
        <v>0</v>
      </c>
      <c r="D20" s="18">
        <v>0</v>
      </c>
      <c r="E20" s="19"/>
      <c r="F20" s="20"/>
      <c r="G20" s="16">
        <f>IFERROR(ROUND(INDEX(#REF!,MATCH($A20,#REF!,0),MATCH(G$2,#REF!,0)),2),0)</f>
        <v>0</v>
      </c>
      <c r="H20" s="17">
        <f>IFERROR(ROUND(INDEX('Hospital Days'!$A$16:$G$109,MATCH($A20,'Hospital Days'!$A$16:$A$109,0),MATCH(G$2,'Hospital Days'!$A$16:$G$16,0))*HLOOKUP(G$2,'Hospital Days'!$B$6:$F$9,4,0),2),0)</f>
        <v>0</v>
      </c>
      <c r="I20" s="18">
        <v>0</v>
      </c>
      <c r="J20" s="19"/>
      <c r="K20" s="20"/>
      <c r="L20" s="16">
        <f>IFERROR(ROUND(INDEX(#REF!,MATCH($A20,#REF!,0),MATCH(L$2,#REF!,0)),2),0)</f>
        <v>0</v>
      </c>
      <c r="M20" s="17">
        <f>IFERROR(ROUND(INDEX('Hospital Days'!$A$16:$G$109,MATCH($A20,'Hospital Days'!$A$16:$A$109,0),MATCH(L$2,'Hospital Days'!$A$16:$G$16,0))*HLOOKUP(L$2,'Hospital Days'!$B$6:$F$9,4,0),2),0)</f>
        <v>12296.82</v>
      </c>
      <c r="N20" s="18">
        <v>0</v>
      </c>
      <c r="O20" s="19"/>
      <c r="P20" s="20"/>
      <c r="Q20" s="16">
        <f>IFERROR(ROUND(INDEX(#REF!,MATCH($A20,#REF!,0),MATCH(Q$2,#REF!,0)),2),0)</f>
        <v>0</v>
      </c>
      <c r="R20" s="17">
        <f>IFERROR(ROUND(INDEX('Hospital Days'!$A$16:$G$109,MATCH($A20,'Hospital Days'!$A$16:$A$109,0),MATCH(Q$2,'Hospital Days'!$A$16:$G$16,0))*HLOOKUP(Q$2,'Hospital Days'!$B$6:$F$9,4,0),2),0)</f>
        <v>31645.56</v>
      </c>
      <c r="S20" s="18">
        <v>0</v>
      </c>
      <c r="T20" s="19"/>
      <c r="U20" s="20"/>
    </row>
    <row r="21" spans="1:21" x14ac:dyDescent="0.25">
      <c r="A21" s="15" t="s">
        <v>108</v>
      </c>
      <c r="B21" s="16">
        <f>IFERROR(ROUND(INDEX(#REF!,MATCH($A21,#REF!,0),MATCH(B$2,#REF!,0)),2),0)</f>
        <v>0</v>
      </c>
      <c r="C21" s="17">
        <f>IFERROR(ROUND(INDEX('Hospital Days'!$A$16:$G$109,MATCH($A21,'Hospital Days'!$A$16:$A$109,0),MATCH(B$2,'Hospital Days'!$A$16:$G$16,0))*HLOOKUP(B$2,'Hospital Days'!$B$6:$F$9,4,0),2),0)</f>
        <v>0</v>
      </c>
      <c r="D21" s="18">
        <v>0</v>
      </c>
      <c r="E21" s="19"/>
      <c r="F21" s="20"/>
      <c r="G21" s="16">
        <f>IFERROR(ROUND(INDEX(#REF!,MATCH($A21,#REF!,0),MATCH(G$2,#REF!,0)),2),0)</f>
        <v>0</v>
      </c>
      <c r="H21" s="17">
        <f>IFERROR(ROUND(INDEX('Hospital Days'!$A$16:$G$109,MATCH($A21,'Hospital Days'!$A$16:$A$109,0),MATCH(G$2,'Hospital Days'!$A$16:$G$16,0))*HLOOKUP(G$2,'Hospital Days'!$B$6:$F$9,4,0),2),0)</f>
        <v>0</v>
      </c>
      <c r="I21" s="18">
        <v>0</v>
      </c>
      <c r="J21" s="19"/>
      <c r="K21" s="20"/>
      <c r="L21" s="16">
        <f>IFERROR(ROUND(INDEX(#REF!,MATCH($A21,#REF!,0),MATCH(L$2,#REF!,0)),2),0)</f>
        <v>0</v>
      </c>
      <c r="M21" s="17">
        <f>IFERROR(ROUND(INDEX('Hospital Days'!$A$16:$G$109,MATCH($A21,'Hospital Days'!$A$16:$A$109,0),MATCH(L$2,'Hospital Days'!$A$16:$G$16,0))*HLOOKUP(L$2,'Hospital Days'!$B$6:$F$9,4,0),2),0)</f>
        <v>0</v>
      </c>
      <c r="N21" s="18">
        <v>0</v>
      </c>
      <c r="O21" s="19"/>
      <c r="P21" s="20"/>
      <c r="Q21" s="16">
        <f>IFERROR(ROUND(INDEX(#REF!,MATCH($A21,#REF!,0),MATCH(Q$2,#REF!,0)),2),0)</f>
        <v>0</v>
      </c>
      <c r="R21" s="17">
        <f>IFERROR(ROUND(INDEX('Hospital Days'!$A$16:$G$109,MATCH($A21,'Hospital Days'!$A$16:$A$109,0),MATCH(Q$2,'Hospital Days'!$A$16:$G$16,0))*HLOOKUP(Q$2,'Hospital Days'!$B$6:$F$9,4,0),2),0)</f>
        <v>0</v>
      </c>
      <c r="S21" s="18">
        <v>0</v>
      </c>
      <c r="T21" s="19"/>
      <c r="U21" s="20"/>
    </row>
    <row r="22" spans="1:21" x14ac:dyDescent="0.25">
      <c r="A22" s="15" t="s">
        <v>66</v>
      </c>
      <c r="B22" s="16">
        <f>IFERROR(ROUND(INDEX(#REF!,MATCH($A22,#REF!,0),MATCH(B$2,#REF!,0)),2),0)</f>
        <v>0</v>
      </c>
      <c r="C22" s="17">
        <f>IFERROR(ROUND(INDEX('Hospital Days'!$A$16:$G$109,MATCH($A22,'Hospital Days'!$A$16:$A$109,0),MATCH(B$2,'Hospital Days'!$A$16:$G$16,0))*HLOOKUP(B$2,'Hospital Days'!$B$6:$F$9,4,0),2),0)</f>
        <v>0</v>
      </c>
      <c r="D22" s="18">
        <v>0</v>
      </c>
      <c r="E22" s="19"/>
      <c r="F22" s="20"/>
      <c r="G22" s="16">
        <f>IFERROR(ROUND(INDEX(#REF!,MATCH($A22,#REF!,0),MATCH(G$2,#REF!,0)),2),0)</f>
        <v>0</v>
      </c>
      <c r="H22" s="17">
        <f>IFERROR(ROUND(INDEX('Hospital Days'!$A$16:$G$109,MATCH($A22,'Hospital Days'!$A$16:$A$109,0),MATCH(G$2,'Hospital Days'!$A$16:$G$16,0))*HLOOKUP(G$2,'Hospital Days'!$B$6:$F$9,4,0),2),0)</f>
        <v>58449.97</v>
      </c>
      <c r="I22" s="18">
        <v>0</v>
      </c>
      <c r="J22" s="19"/>
      <c r="K22" s="20"/>
      <c r="L22" s="16">
        <f>IFERROR(ROUND(INDEX(#REF!,MATCH($A22,#REF!,0),MATCH(L$2,#REF!,0)),2),0)</f>
        <v>0</v>
      </c>
      <c r="M22" s="17">
        <f>IFERROR(ROUND(INDEX('Hospital Days'!$A$16:$G$109,MATCH($A22,'Hospital Days'!$A$16:$A$109,0),MATCH(L$2,'Hospital Days'!$A$16:$G$16,0))*HLOOKUP(L$2,'Hospital Days'!$B$6:$F$9,4,0),2),0)</f>
        <v>29863.7</v>
      </c>
      <c r="N22" s="18">
        <v>0</v>
      </c>
      <c r="O22" s="19"/>
      <c r="P22" s="20"/>
      <c r="Q22" s="16">
        <f>IFERROR(ROUND(INDEX(#REF!,MATCH($A22,#REF!,0),MATCH(Q$2,#REF!,0)),2),0)</f>
        <v>0</v>
      </c>
      <c r="R22" s="17">
        <f>IFERROR(ROUND(INDEX('Hospital Days'!$A$16:$G$109,MATCH($A22,'Hospital Days'!$A$16:$A$109,0),MATCH(Q$2,'Hospital Days'!$A$16:$G$16,0))*HLOOKUP(Q$2,'Hospital Days'!$B$6:$F$9,4,0),2),0)</f>
        <v>231256</v>
      </c>
      <c r="S22" s="18">
        <v>0</v>
      </c>
      <c r="T22" s="19"/>
      <c r="U22" s="20"/>
    </row>
    <row r="23" spans="1:21" x14ac:dyDescent="0.25">
      <c r="A23" s="15" t="s">
        <v>39</v>
      </c>
      <c r="B23" s="16">
        <f>IFERROR(ROUND(INDEX(#REF!,MATCH($A23,#REF!,0),MATCH(B$2,#REF!,0)),2),0)</f>
        <v>0</v>
      </c>
      <c r="C23" s="17">
        <f>IFERROR(ROUND(INDEX('Hospital Days'!$A$16:$G$109,MATCH($A23,'Hospital Days'!$A$16:$A$109,0),MATCH(B$2,'Hospital Days'!$A$16:$G$16,0))*HLOOKUP(B$2,'Hospital Days'!$B$6:$F$9,4,0),2),0)</f>
        <v>0</v>
      </c>
      <c r="D23" s="18">
        <v>0</v>
      </c>
      <c r="E23" s="19"/>
      <c r="F23" s="20"/>
      <c r="G23" s="16">
        <f>IFERROR(ROUND(INDEX(#REF!,MATCH($A23,#REF!,0),MATCH(G$2,#REF!,0)),2),0)</f>
        <v>0</v>
      </c>
      <c r="H23" s="17">
        <f>IFERROR(ROUND(INDEX('Hospital Days'!$A$16:$G$109,MATCH($A23,'Hospital Days'!$A$16:$A$109,0),MATCH(G$2,'Hospital Days'!$A$16:$G$16,0))*HLOOKUP(G$2,'Hospital Days'!$B$6:$F$9,4,0),2),0)</f>
        <v>406227.28</v>
      </c>
      <c r="I23" s="18">
        <v>0</v>
      </c>
      <c r="J23" s="19"/>
      <c r="K23" s="20"/>
      <c r="L23" s="16">
        <f>IFERROR(ROUND(INDEX(#REF!,MATCH($A23,#REF!,0),MATCH(L$2,#REF!,0)),2),0)</f>
        <v>0</v>
      </c>
      <c r="M23" s="17">
        <f>IFERROR(ROUND(INDEX('Hospital Days'!$A$16:$G$109,MATCH($A23,'Hospital Days'!$A$16:$A$109,0),MATCH(L$2,'Hospital Days'!$A$16:$G$16,0))*HLOOKUP(L$2,'Hospital Days'!$B$6:$F$9,4,0),2),0)</f>
        <v>275800.03000000003</v>
      </c>
      <c r="N23" s="18">
        <v>0</v>
      </c>
      <c r="O23" s="19"/>
      <c r="P23" s="20"/>
      <c r="Q23" s="16">
        <f>IFERROR(ROUND(INDEX(#REF!,MATCH($A23,#REF!,0),MATCH(Q$2,#REF!,0)),2),0)</f>
        <v>0</v>
      </c>
      <c r="R23" s="17">
        <f>IFERROR(ROUND(INDEX('Hospital Days'!$A$16:$G$109,MATCH($A23,'Hospital Days'!$A$16:$A$109,0),MATCH(Q$2,'Hospital Days'!$A$16:$G$16,0))*HLOOKUP(Q$2,'Hospital Days'!$B$6:$F$9,4,0),2),0)</f>
        <v>1192794.1000000001</v>
      </c>
      <c r="S23" s="18">
        <v>0</v>
      </c>
      <c r="T23" s="19"/>
      <c r="U23" s="20"/>
    </row>
    <row r="24" spans="1:21" x14ac:dyDescent="0.25">
      <c r="A24" s="15" t="s">
        <v>109</v>
      </c>
      <c r="B24" s="16">
        <f>IFERROR(ROUND(INDEX(#REF!,MATCH($A24,#REF!,0),MATCH(B$2,#REF!,0)),2),0)</f>
        <v>0</v>
      </c>
      <c r="C24" s="17">
        <f>IFERROR(ROUND(INDEX('Hospital Days'!$A$16:$G$109,MATCH($A24,'Hospital Days'!$A$16:$A$109,0),MATCH(B$2,'Hospital Days'!$A$16:$G$16,0))*HLOOKUP(B$2,'Hospital Days'!$B$6:$F$9,4,0),2),0)</f>
        <v>0</v>
      </c>
      <c r="D24" s="18">
        <v>0</v>
      </c>
      <c r="E24" s="19"/>
      <c r="F24" s="20"/>
      <c r="G24" s="16">
        <f>IFERROR(ROUND(INDEX(#REF!,MATCH($A24,#REF!,0),MATCH(G$2,#REF!,0)),2),0)</f>
        <v>0</v>
      </c>
      <c r="H24" s="17">
        <f>IFERROR(ROUND(INDEX('Hospital Days'!$A$16:$G$109,MATCH($A24,'Hospital Days'!$A$16:$A$109,0),MATCH(G$2,'Hospital Days'!$A$16:$G$16,0))*HLOOKUP(G$2,'Hospital Days'!$B$6:$F$9,4,0),2),0)</f>
        <v>528972.21</v>
      </c>
      <c r="I24" s="18">
        <v>0</v>
      </c>
      <c r="J24" s="19"/>
      <c r="K24" s="20"/>
      <c r="L24" s="16">
        <f>IFERROR(ROUND(INDEX(#REF!,MATCH($A24,#REF!,0),MATCH(L$2,#REF!,0)),2),0)</f>
        <v>0</v>
      </c>
      <c r="M24" s="17">
        <f>IFERROR(ROUND(INDEX('Hospital Days'!$A$16:$G$109,MATCH($A24,'Hospital Days'!$A$16:$A$109,0),MATCH(L$2,'Hospital Days'!$A$16:$G$16,0))*HLOOKUP(L$2,'Hospital Days'!$B$6:$F$9,4,0),2),0)</f>
        <v>242422.96</v>
      </c>
      <c r="N24" s="18">
        <v>0</v>
      </c>
      <c r="O24" s="19"/>
      <c r="P24" s="20"/>
      <c r="Q24" s="16">
        <f>IFERROR(ROUND(INDEX(#REF!,MATCH($A24,#REF!,0),MATCH(Q$2,#REF!,0)),2),0)</f>
        <v>0</v>
      </c>
      <c r="R24" s="17">
        <f>IFERROR(ROUND(INDEX('Hospital Days'!$A$16:$G$109,MATCH($A24,'Hospital Days'!$A$16:$A$109,0),MATCH(Q$2,'Hospital Days'!$A$16:$G$16,0))*HLOOKUP(Q$2,'Hospital Days'!$B$6:$F$9,4,0),2),0)</f>
        <v>111976.59</v>
      </c>
      <c r="S24" s="18">
        <v>0</v>
      </c>
      <c r="T24" s="19"/>
      <c r="U24" s="20"/>
    </row>
    <row r="25" spans="1:21" x14ac:dyDescent="0.25">
      <c r="A25" s="15" t="s">
        <v>40</v>
      </c>
      <c r="B25" s="16">
        <f>IFERROR(ROUND(INDEX(#REF!,MATCH($A25,#REF!,0),MATCH(B$2,#REF!,0)),2),0)</f>
        <v>0</v>
      </c>
      <c r="C25" s="17">
        <f>IFERROR(ROUND(INDEX('Hospital Days'!$A$16:$G$109,MATCH($A25,'Hospital Days'!$A$16:$A$109,0),MATCH(B$2,'Hospital Days'!$A$16:$G$16,0))*HLOOKUP(B$2,'Hospital Days'!$B$6:$F$9,4,0),2),0)</f>
        <v>0</v>
      </c>
      <c r="D25" s="18">
        <v>0</v>
      </c>
      <c r="E25" s="19"/>
      <c r="F25" s="20"/>
      <c r="G25" s="16">
        <f>IFERROR(ROUND(INDEX(#REF!,MATCH($A25,#REF!,0),MATCH(G$2,#REF!,0)),2),0)</f>
        <v>0</v>
      </c>
      <c r="H25" s="17">
        <f>IFERROR(ROUND(INDEX('Hospital Days'!$A$16:$G$109,MATCH($A25,'Hospital Days'!$A$16:$A$109,0),MATCH(G$2,'Hospital Days'!$A$16:$G$16,0))*HLOOKUP(G$2,'Hospital Days'!$B$6:$F$9,4,0),2),0)</f>
        <v>64294.97</v>
      </c>
      <c r="I25" s="18">
        <v>0</v>
      </c>
      <c r="J25" s="19"/>
      <c r="K25" s="20"/>
      <c r="L25" s="16">
        <f>IFERROR(ROUND(INDEX(#REF!,MATCH($A25,#REF!,0),MATCH(L$2,#REF!,0)),2),0)</f>
        <v>0</v>
      </c>
      <c r="M25" s="17">
        <f>IFERROR(ROUND(INDEX('Hospital Days'!$A$16:$G$109,MATCH($A25,'Hospital Days'!$A$16:$A$109,0),MATCH(L$2,'Hospital Days'!$A$16:$G$16,0))*HLOOKUP(L$2,'Hospital Days'!$B$6:$F$9,4,0),2),0)</f>
        <v>45673.89</v>
      </c>
      <c r="N25" s="18">
        <v>0</v>
      </c>
      <c r="O25" s="19"/>
      <c r="P25" s="20"/>
      <c r="Q25" s="16">
        <f>IFERROR(ROUND(INDEX(#REF!,MATCH($A25,#REF!,0),MATCH(Q$2,#REF!,0)),2),0)</f>
        <v>0</v>
      </c>
      <c r="R25" s="17">
        <f>IFERROR(ROUND(INDEX('Hospital Days'!$A$16:$G$109,MATCH($A25,'Hospital Days'!$A$16:$A$109,0),MATCH(Q$2,'Hospital Days'!$A$16:$G$16,0))*HLOOKUP(Q$2,'Hospital Days'!$B$6:$F$9,4,0),2),0)</f>
        <v>7302.82</v>
      </c>
      <c r="S25" s="18">
        <v>0</v>
      </c>
      <c r="T25" s="19"/>
      <c r="U25" s="20"/>
    </row>
    <row r="26" spans="1:21" x14ac:dyDescent="0.25">
      <c r="A26" s="15" t="s">
        <v>71</v>
      </c>
      <c r="B26" s="16">
        <f>IFERROR(ROUND(INDEX(#REF!,MATCH($A26,#REF!,0),MATCH(B$2,#REF!,0)),2),0)</f>
        <v>0</v>
      </c>
      <c r="C26" s="17">
        <f>IFERROR(ROUND(INDEX('Hospital Days'!$A$16:$G$109,MATCH($A26,'Hospital Days'!$A$16:$A$109,0),MATCH(B$2,'Hospital Days'!$A$16:$G$16,0))*HLOOKUP(B$2,'Hospital Days'!$B$6:$F$9,4,0),2),0)</f>
        <v>0</v>
      </c>
      <c r="D26" s="18">
        <v>0</v>
      </c>
      <c r="E26" s="19"/>
      <c r="F26" s="20"/>
      <c r="G26" s="16">
        <f>IFERROR(ROUND(INDEX(#REF!,MATCH($A26,#REF!,0),MATCH(G$2,#REF!,0)),2),0)</f>
        <v>0</v>
      </c>
      <c r="H26" s="17">
        <f>IFERROR(ROUND(INDEX('Hospital Days'!$A$16:$G$109,MATCH($A26,'Hospital Days'!$A$16:$A$109,0),MATCH(G$2,'Hospital Days'!$A$16:$G$16,0))*HLOOKUP(G$2,'Hospital Days'!$B$6:$F$9,4,0),2),0)</f>
        <v>0</v>
      </c>
      <c r="I26" s="18">
        <v>0</v>
      </c>
      <c r="J26" s="19"/>
      <c r="K26" s="20"/>
      <c r="L26" s="16">
        <f>IFERROR(ROUND(INDEX(#REF!,MATCH($A26,#REF!,0),MATCH(L$2,#REF!,0)),2),0)</f>
        <v>0</v>
      </c>
      <c r="M26" s="17">
        <f>IFERROR(ROUND(INDEX('Hospital Days'!$A$16:$G$109,MATCH($A26,'Hospital Days'!$A$16:$A$109,0),MATCH(L$2,'Hospital Days'!$A$16:$G$16,0))*HLOOKUP(L$2,'Hospital Days'!$B$6:$F$9,4,0),2),0)</f>
        <v>0</v>
      </c>
      <c r="N26" s="18">
        <v>0</v>
      </c>
      <c r="O26" s="19"/>
      <c r="P26" s="20"/>
      <c r="Q26" s="16">
        <f>IFERROR(ROUND(INDEX(#REF!,MATCH($A26,#REF!,0),MATCH(Q$2,#REF!,0)),2),0)</f>
        <v>0</v>
      </c>
      <c r="R26" s="17">
        <f>IFERROR(ROUND(INDEX('Hospital Days'!$A$16:$G$109,MATCH($A26,'Hospital Days'!$A$16:$A$109,0),MATCH(Q$2,'Hospital Days'!$A$16:$G$16,0))*HLOOKUP(Q$2,'Hospital Days'!$B$6:$F$9,4,0),2),0)</f>
        <v>0</v>
      </c>
      <c r="S26" s="18">
        <v>0</v>
      </c>
      <c r="T26" s="19"/>
      <c r="U26" s="20"/>
    </row>
    <row r="27" spans="1:21" x14ac:dyDescent="0.25">
      <c r="A27" s="15" t="s">
        <v>67</v>
      </c>
      <c r="B27" s="16">
        <f>IFERROR(ROUND(INDEX(#REF!,MATCH($A27,#REF!,0),MATCH(B$2,#REF!,0)),2),0)</f>
        <v>0</v>
      </c>
      <c r="C27" s="17">
        <f>IFERROR(ROUND(INDEX('Hospital Days'!$A$16:$G$109,MATCH($A27,'Hospital Days'!$A$16:$A$109,0),MATCH(B$2,'Hospital Days'!$A$16:$G$16,0))*HLOOKUP(B$2,'Hospital Days'!$B$6:$F$9,4,0),2),0)</f>
        <v>0</v>
      </c>
      <c r="D27" s="18">
        <v>0</v>
      </c>
      <c r="E27" s="19"/>
      <c r="F27" s="20"/>
      <c r="G27" s="16">
        <f>IFERROR(ROUND(INDEX(#REF!,MATCH($A27,#REF!,0),MATCH(G$2,#REF!,0)),2),0)</f>
        <v>0</v>
      </c>
      <c r="H27" s="17">
        <f>IFERROR(ROUND(INDEX('Hospital Days'!$A$16:$G$109,MATCH($A27,'Hospital Days'!$A$16:$A$109,0),MATCH(G$2,'Hospital Days'!$A$16:$G$16,0))*HLOOKUP(G$2,'Hospital Days'!$B$6:$F$9,4,0),2),0)</f>
        <v>160737.41</v>
      </c>
      <c r="I27" s="18">
        <v>0</v>
      </c>
      <c r="J27" s="19"/>
      <c r="K27" s="20"/>
      <c r="L27" s="16">
        <f>IFERROR(ROUND(INDEX(#REF!,MATCH($A27,#REF!,0),MATCH(L$2,#REF!,0)),2),0)</f>
        <v>0</v>
      </c>
      <c r="M27" s="17">
        <f>IFERROR(ROUND(INDEX('Hospital Days'!$A$16:$G$109,MATCH($A27,'Hospital Days'!$A$16:$A$109,0),MATCH(L$2,'Hospital Days'!$A$16:$G$16,0))*HLOOKUP(L$2,'Hospital Days'!$B$6:$F$9,4,0),2),0)</f>
        <v>14053.5</v>
      </c>
      <c r="N27" s="18">
        <v>0</v>
      </c>
      <c r="O27" s="19"/>
      <c r="P27" s="20"/>
      <c r="Q27" s="16">
        <f>IFERROR(ROUND(INDEX(#REF!,MATCH($A27,#REF!,0),MATCH(Q$2,#REF!,0)),2),0)</f>
        <v>0</v>
      </c>
      <c r="R27" s="17">
        <f>IFERROR(ROUND(INDEX('Hospital Days'!$A$16:$G$109,MATCH($A27,'Hospital Days'!$A$16:$A$109,0),MATCH(Q$2,'Hospital Days'!$A$16:$G$16,0))*HLOOKUP(Q$2,'Hospital Days'!$B$6:$F$9,4,0),2),0)</f>
        <v>438169.26</v>
      </c>
      <c r="S27" s="18">
        <v>0</v>
      </c>
      <c r="T27" s="19"/>
      <c r="U27" s="20"/>
    </row>
    <row r="28" spans="1:21" x14ac:dyDescent="0.25">
      <c r="A28" s="15" t="s">
        <v>41</v>
      </c>
      <c r="B28" s="16">
        <f>IFERROR(ROUND(INDEX(#REF!,MATCH($A28,#REF!,0),MATCH(B$2,#REF!,0)),2),0)</f>
        <v>0</v>
      </c>
      <c r="C28" s="17">
        <f>IFERROR(ROUND(INDEX('Hospital Days'!$A$16:$G$109,MATCH($A28,'Hospital Days'!$A$16:$A$109,0),MATCH(B$2,'Hospital Days'!$A$16:$G$16,0))*HLOOKUP(B$2,'Hospital Days'!$B$6:$F$9,4,0),2),0)</f>
        <v>0</v>
      </c>
      <c r="D28" s="18">
        <v>0</v>
      </c>
      <c r="E28" s="19"/>
      <c r="F28" s="20"/>
      <c r="G28" s="16">
        <f>IFERROR(ROUND(INDEX(#REF!,MATCH($A28,#REF!,0),MATCH(G$2,#REF!,0)),2),0)</f>
        <v>0</v>
      </c>
      <c r="H28" s="17">
        <f>IFERROR(ROUND(INDEX('Hospital Days'!$A$16:$G$109,MATCH($A28,'Hospital Days'!$A$16:$A$109,0),MATCH(G$2,'Hospital Days'!$A$16:$G$16,0))*HLOOKUP(G$2,'Hospital Days'!$B$6:$F$9,4,0),2),0)</f>
        <v>87674.95</v>
      </c>
      <c r="I28" s="18">
        <v>0</v>
      </c>
      <c r="J28" s="19"/>
      <c r="K28" s="20"/>
      <c r="L28" s="16">
        <f>IFERROR(ROUND(INDEX(#REF!,MATCH($A28,#REF!,0),MATCH(L$2,#REF!,0)),2),0)</f>
        <v>0</v>
      </c>
      <c r="M28" s="17">
        <f>IFERROR(ROUND(INDEX('Hospital Days'!$A$16:$G$109,MATCH($A28,'Hospital Days'!$A$16:$A$109,0),MATCH(L$2,'Hospital Days'!$A$16:$G$16,0))*HLOOKUP(L$2,'Hospital Days'!$B$6:$F$9,4,0),2),0)</f>
        <v>80807.649999999994</v>
      </c>
      <c r="N28" s="18">
        <v>0</v>
      </c>
      <c r="O28" s="19"/>
      <c r="P28" s="20"/>
      <c r="Q28" s="16">
        <f>IFERROR(ROUND(INDEX(#REF!,MATCH($A28,#REF!,0),MATCH(Q$2,#REF!,0)),2),0)</f>
        <v>0</v>
      </c>
      <c r="R28" s="17">
        <f>IFERROR(ROUND(INDEX('Hospital Days'!$A$16:$G$109,MATCH($A28,'Hospital Days'!$A$16:$A$109,0),MATCH(Q$2,'Hospital Days'!$A$16:$G$16,0))*HLOOKUP(Q$2,'Hospital Days'!$B$6:$F$9,4,0),2),0)</f>
        <v>275072.93</v>
      </c>
      <c r="S28" s="18">
        <v>0</v>
      </c>
      <c r="T28" s="19"/>
      <c r="U28" s="20"/>
    </row>
    <row r="29" spans="1:21" x14ac:dyDescent="0.25">
      <c r="A29" s="15" t="s">
        <v>42</v>
      </c>
      <c r="B29" s="16">
        <f>IFERROR(ROUND(INDEX(#REF!,MATCH($A29,#REF!,0),MATCH(B$2,#REF!,0)),2),0)</f>
        <v>0</v>
      </c>
      <c r="C29" s="17">
        <f>IFERROR(ROUND(INDEX('Hospital Days'!$A$16:$G$109,MATCH($A29,'Hospital Days'!$A$16:$A$109,0),MATCH(B$2,'Hospital Days'!$A$16:$G$16,0))*HLOOKUP(B$2,'Hospital Days'!$B$6:$F$9,4,0),2),0)</f>
        <v>0</v>
      </c>
      <c r="D29" s="18">
        <v>0</v>
      </c>
      <c r="E29" s="19"/>
      <c r="F29" s="20"/>
      <c r="G29" s="16">
        <f>IFERROR(ROUND(INDEX(#REF!,MATCH($A29,#REF!,0),MATCH(G$2,#REF!,0)),2),0)</f>
        <v>0</v>
      </c>
      <c r="H29" s="17">
        <f>IFERROR(ROUND(INDEX('Hospital Days'!$A$16:$G$109,MATCH($A29,'Hospital Days'!$A$16:$A$109,0),MATCH(G$2,'Hospital Days'!$A$16:$G$16,0))*HLOOKUP(G$2,'Hospital Days'!$B$6:$F$9,4,0),2),0)</f>
        <v>29224.98</v>
      </c>
      <c r="I29" s="18">
        <v>0</v>
      </c>
      <c r="J29" s="19"/>
      <c r="K29" s="20"/>
      <c r="L29" s="16">
        <f>IFERROR(ROUND(INDEX(#REF!,MATCH($A29,#REF!,0),MATCH(L$2,#REF!,0)),2),0)</f>
        <v>0</v>
      </c>
      <c r="M29" s="17">
        <f>IFERROR(ROUND(INDEX('Hospital Days'!$A$16:$G$109,MATCH($A29,'Hospital Days'!$A$16:$A$109,0),MATCH(L$2,'Hospital Days'!$A$16:$G$16,0))*HLOOKUP(L$2,'Hospital Days'!$B$6:$F$9,4,0),2),0)</f>
        <v>68510.84</v>
      </c>
      <c r="N29" s="18">
        <v>0</v>
      </c>
      <c r="O29" s="19"/>
      <c r="P29" s="20"/>
      <c r="Q29" s="16">
        <f>IFERROR(ROUND(INDEX(#REF!,MATCH($A29,#REF!,0),MATCH(Q$2,#REF!,0)),2),0)</f>
        <v>0</v>
      </c>
      <c r="R29" s="17">
        <f>IFERROR(ROUND(INDEX('Hospital Days'!$A$16:$G$109,MATCH($A29,'Hospital Days'!$A$16:$A$109,0),MATCH(Q$2,'Hospital Days'!$A$16:$G$16,0))*HLOOKUP(Q$2,'Hospital Days'!$B$6:$F$9,4,0),2),0)</f>
        <v>7302.82</v>
      </c>
      <c r="S29" s="18">
        <v>0</v>
      </c>
      <c r="T29" s="19"/>
      <c r="U29" s="20"/>
    </row>
    <row r="30" spans="1:21" x14ac:dyDescent="0.25">
      <c r="A30" s="15" t="s">
        <v>43</v>
      </c>
      <c r="B30" s="16">
        <f>IFERROR(ROUND(INDEX(#REF!,MATCH($A30,#REF!,0),MATCH(B$2,#REF!,0)),2),0)</f>
        <v>0</v>
      </c>
      <c r="C30" s="17">
        <f>IFERROR(ROUND(INDEX('Hospital Days'!$A$16:$G$109,MATCH($A30,'Hospital Days'!$A$16:$A$109,0),MATCH(B$2,'Hospital Days'!$A$16:$G$16,0))*HLOOKUP(B$2,'Hospital Days'!$B$6:$F$9,4,0),2),0)</f>
        <v>0</v>
      </c>
      <c r="D30" s="18">
        <v>0</v>
      </c>
      <c r="E30" s="19"/>
      <c r="F30" s="20"/>
      <c r="G30" s="16">
        <f>IFERROR(ROUND(INDEX(#REF!,MATCH($A30,#REF!,0),MATCH(G$2,#REF!,0)),2),0)</f>
        <v>0</v>
      </c>
      <c r="H30" s="17">
        <f>IFERROR(ROUND(INDEX('Hospital Days'!$A$16:$G$109,MATCH($A30,'Hospital Days'!$A$16:$A$109,0),MATCH(G$2,'Hospital Days'!$A$16:$G$16,0))*HLOOKUP(G$2,'Hospital Days'!$B$6:$F$9,4,0),2),0)</f>
        <v>137357.43</v>
      </c>
      <c r="I30" s="18">
        <v>0</v>
      </c>
      <c r="J30" s="19"/>
      <c r="K30" s="20"/>
      <c r="L30" s="16">
        <f>IFERROR(ROUND(INDEX(#REF!,MATCH($A30,#REF!,0),MATCH(L$2,#REF!,0)),2),0)</f>
        <v>0</v>
      </c>
      <c r="M30" s="17">
        <f>IFERROR(ROUND(INDEX('Hospital Days'!$A$16:$G$109,MATCH($A30,'Hospital Days'!$A$16:$A$109,0),MATCH(L$2,'Hospital Days'!$A$16:$G$16,0))*HLOOKUP(L$2,'Hospital Days'!$B$6:$F$9,4,0),2),0)</f>
        <v>124724.86</v>
      </c>
      <c r="N30" s="18">
        <v>0</v>
      </c>
      <c r="O30" s="19"/>
      <c r="P30" s="20"/>
      <c r="Q30" s="16">
        <f>IFERROR(ROUND(INDEX(#REF!,MATCH($A30,#REF!,0),MATCH(Q$2,#REF!,0)),2),0)</f>
        <v>0</v>
      </c>
      <c r="R30" s="17">
        <f>IFERROR(ROUND(INDEX('Hospital Days'!$A$16:$G$109,MATCH($A30,'Hospital Days'!$A$16:$A$109,0),MATCH(Q$2,'Hospital Days'!$A$16:$G$16,0))*HLOOKUP(Q$2,'Hospital Days'!$B$6:$F$9,4,0),2),0)</f>
        <v>718110.74</v>
      </c>
      <c r="S30" s="18">
        <v>0</v>
      </c>
      <c r="T30" s="19"/>
      <c r="U30" s="20"/>
    </row>
    <row r="31" spans="1:21" x14ac:dyDescent="0.25">
      <c r="A31" s="15" t="s">
        <v>72</v>
      </c>
      <c r="B31" s="16">
        <f>IFERROR(ROUND(INDEX(#REF!,MATCH($A31,#REF!,0),MATCH(B$2,#REF!,0)),2),0)</f>
        <v>0</v>
      </c>
      <c r="C31" s="17">
        <f>IFERROR(ROUND(INDEX('Hospital Days'!$A$16:$G$109,MATCH($A31,'Hospital Days'!$A$16:$A$109,0),MATCH(B$2,'Hospital Days'!$A$16:$G$16,0))*HLOOKUP(B$2,'Hospital Days'!$B$6:$F$9,4,0),2),0)</f>
        <v>0</v>
      </c>
      <c r="D31" s="18">
        <v>0</v>
      </c>
      <c r="E31" s="19"/>
      <c r="F31" s="20"/>
      <c r="G31" s="16">
        <f>IFERROR(ROUND(INDEX(#REF!,MATCH($A31,#REF!,0),MATCH(G$2,#REF!,0)),2),0)</f>
        <v>0</v>
      </c>
      <c r="H31" s="17">
        <f>IFERROR(ROUND(INDEX('Hospital Days'!$A$16:$G$109,MATCH($A31,'Hospital Days'!$A$16:$A$109,0),MATCH(G$2,'Hospital Days'!$A$16:$G$16,0))*HLOOKUP(G$2,'Hospital Days'!$B$6:$F$9,4,0),2),0)</f>
        <v>0</v>
      </c>
      <c r="I31" s="18">
        <v>0</v>
      </c>
      <c r="J31" s="19"/>
      <c r="K31" s="20"/>
      <c r="L31" s="16">
        <f>IFERROR(ROUND(INDEX(#REF!,MATCH($A31,#REF!,0),MATCH(L$2,#REF!,0)),2),0)</f>
        <v>0</v>
      </c>
      <c r="M31" s="17">
        <f>IFERROR(ROUND(INDEX('Hospital Days'!$A$16:$G$109,MATCH($A31,'Hospital Days'!$A$16:$A$109,0),MATCH(L$2,'Hospital Days'!$A$16:$G$16,0))*HLOOKUP(L$2,'Hospital Days'!$B$6:$F$9,4,0),2),0)</f>
        <v>0</v>
      </c>
      <c r="N31" s="18">
        <v>0</v>
      </c>
      <c r="O31" s="19"/>
      <c r="P31" s="20"/>
      <c r="Q31" s="16">
        <f>IFERROR(ROUND(INDEX(#REF!,MATCH($A31,#REF!,0),MATCH(Q$2,#REF!,0)),2),0)</f>
        <v>0</v>
      </c>
      <c r="R31" s="17">
        <f>IFERROR(ROUND(INDEX('Hospital Days'!$A$16:$G$109,MATCH($A31,'Hospital Days'!$A$16:$A$109,0),MATCH(Q$2,'Hospital Days'!$A$16:$G$16,0))*HLOOKUP(Q$2,'Hospital Days'!$B$6:$F$9,4,0),2),0)</f>
        <v>9737.09</v>
      </c>
      <c r="S31" s="18">
        <v>0</v>
      </c>
      <c r="T31" s="19"/>
      <c r="U31" s="20"/>
    </row>
    <row r="32" spans="1:21" x14ac:dyDescent="0.25">
      <c r="A32" s="15" t="s">
        <v>44</v>
      </c>
      <c r="B32" s="16">
        <f>IFERROR(ROUND(INDEX(#REF!,MATCH($A32,#REF!,0),MATCH(B$2,#REF!,0)),2),0)</f>
        <v>0</v>
      </c>
      <c r="C32" s="17">
        <f>IFERROR(ROUND(INDEX('Hospital Days'!$A$16:$G$109,MATCH($A32,'Hospital Days'!$A$16:$A$109,0),MATCH(B$2,'Hospital Days'!$A$16:$G$16,0))*HLOOKUP(B$2,'Hospital Days'!$B$6:$F$9,4,0),2),0)</f>
        <v>0</v>
      </c>
      <c r="D32" s="18">
        <v>0</v>
      </c>
      <c r="E32" s="19"/>
      <c r="F32" s="20"/>
      <c r="G32" s="16">
        <f>IFERROR(ROUND(INDEX(#REF!,MATCH($A32,#REF!,0),MATCH(G$2,#REF!,0)),2),0)</f>
        <v>0</v>
      </c>
      <c r="H32" s="17">
        <f>IFERROR(ROUND(INDEX('Hospital Days'!$A$16:$G$109,MATCH($A32,'Hospital Days'!$A$16:$A$109,0),MATCH(G$2,'Hospital Days'!$A$16:$G$16,0))*HLOOKUP(G$2,'Hospital Days'!$B$6:$F$9,4,0),2),0)</f>
        <v>78907.460000000006</v>
      </c>
      <c r="I32" s="18">
        <v>0</v>
      </c>
      <c r="J32" s="19"/>
      <c r="K32" s="20"/>
      <c r="L32" s="16">
        <f>IFERROR(ROUND(INDEX(#REF!,MATCH($A32,#REF!,0),MATCH(L$2,#REF!,0)),2),0)</f>
        <v>0</v>
      </c>
      <c r="M32" s="17">
        <f>IFERROR(ROUND(INDEX('Hospital Days'!$A$16:$G$109,MATCH($A32,'Hospital Days'!$A$16:$A$109,0),MATCH(L$2,'Hospital Days'!$A$16:$G$16,0))*HLOOKUP(L$2,'Hospital Days'!$B$6:$F$9,4,0),2),0)</f>
        <v>49187.27</v>
      </c>
      <c r="N32" s="18">
        <v>0</v>
      </c>
      <c r="O32" s="19"/>
      <c r="P32" s="20"/>
      <c r="Q32" s="16">
        <f>IFERROR(ROUND(INDEX(#REF!,MATCH($A32,#REF!,0),MATCH(Q$2,#REF!,0)),2),0)</f>
        <v>0</v>
      </c>
      <c r="R32" s="17">
        <f>IFERROR(ROUND(INDEX('Hospital Days'!$A$16:$G$109,MATCH($A32,'Hospital Days'!$A$16:$A$109,0),MATCH(Q$2,'Hospital Days'!$A$16:$G$16,0))*HLOOKUP(Q$2,'Hospital Days'!$B$6:$F$9,4,0),2),0)</f>
        <v>17039.919999999998</v>
      </c>
      <c r="S32" s="18">
        <v>0</v>
      </c>
      <c r="T32" s="19"/>
      <c r="U32" s="20"/>
    </row>
    <row r="33" spans="1:21" x14ac:dyDescent="0.25">
      <c r="A33" s="15" t="s">
        <v>110</v>
      </c>
      <c r="B33" s="16">
        <f>IFERROR(ROUND(INDEX(#REF!,MATCH($A33,#REF!,0),MATCH(B$2,#REF!,0)),2),0)</f>
        <v>0</v>
      </c>
      <c r="C33" s="17">
        <f>IFERROR(ROUND(INDEX('Hospital Days'!$A$16:$G$109,MATCH($A33,'Hospital Days'!$A$16:$A$109,0),MATCH(B$2,'Hospital Days'!$A$16:$G$16,0))*HLOOKUP(B$2,'Hospital Days'!$B$6:$F$9,4,0),2),0)</f>
        <v>0</v>
      </c>
      <c r="D33" s="18">
        <v>0</v>
      </c>
      <c r="E33" s="19"/>
      <c r="F33" s="20"/>
      <c r="G33" s="16">
        <f>IFERROR(ROUND(INDEX(#REF!,MATCH($A33,#REF!,0),MATCH(G$2,#REF!,0)),2),0)</f>
        <v>0</v>
      </c>
      <c r="H33" s="17">
        <f>IFERROR(ROUND(INDEX('Hospital Days'!$A$16:$G$109,MATCH($A33,'Hospital Days'!$A$16:$A$109,0),MATCH(G$2,'Hospital Days'!$A$16:$G$16,0))*HLOOKUP(G$2,'Hospital Days'!$B$6:$F$9,4,0),2),0)</f>
        <v>96442.45</v>
      </c>
      <c r="I33" s="18">
        <v>0</v>
      </c>
      <c r="J33" s="19"/>
      <c r="K33" s="20"/>
      <c r="L33" s="16">
        <f>IFERROR(ROUND(INDEX(#REF!,MATCH($A33,#REF!,0),MATCH(L$2,#REF!,0)),2),0)</f>
        <v>0</v>
      </c>
      <c r="M33" s="17">
        <f>IFERROR(ROUND(INDEX('Hospital Days'!$A$16:$G$109,MATCH($A33,'Hospital Days'!$A$16:$A$109,0),MATCH(L$2,'Hospital Days'!$A$16:$G$16,0))*HLOOKUP(L$2,'Hospital Days'!$B$6:$F$9,4,0),2),0)</f>
        <v>22836.95</v>
      </c>
      <c r="N33" s="18">
        <v>0</v>
      </c>
      <c r="O33" s="19"/>
      <c r="P33" s="20"/>
      <c r="Q33" s="16">
        <f>IFERROR(ROUND(INDEX(#REF!,MATCH($A33,#REF!,0),MATCH(Q$2,#REF!,0)),2),0)</f>
        <v>0</v>
      </c>
      <c r="R33" s="17">
        <f>IFERROR(ROUND(INDEX('Hospital Days'!$A$16:$G$109,MATCH($A33,'Hospital Days'!$A$16:$A$109,0),MATCH(Q$2,'Hospital Days'!$A$16:$G$16,0))*HLOOKUP(Q$2,'Hospital Days'!$B$6:$F$9,4,0),2),0)</f>
        <v>26777.01</v>
      </c>
      <c r="S33" s="18">
        <v>0</v>
      </c>
      <c r="T33" s="19"/>
      <c r="U33" s="20"/>
    </row>
    <row r="34" spans="1:21" x14ac:dyDescent="0.25">
      <c r="A34" s="15" t="s">
        <v>111</v>
      </c>
      <c r="B34" s="16">
        <f>IFERROR(ROUND(INDEX(#REF!,MATCH($A34,#REF!,0),MATCH(B$2,#REF!,0)),2),0)</f>
        <v>0</v>
      </c>
      <c r="C34" s="17">
        <f>IFERROR(ROUND(INDEX('Hospital Days'!$A$16:$G$109,MATCH($A34,'Hospital Days'!$A$16:$A$109,0),MATCH(B$2,'Hospital Days'!$A$16:$G$16,0))*HLOOKUP(B$2,'Hospital Days'!$B$6:$F$9,4,0),2),0)</f>
        <v>0</v>
      </c>
      <c r="D34" s="18">
        <v>0</v>
      </c>
      <c r="E34" s="19"/>
      <c r="F34" s="20"/>
      <c r="G34" s="16">
        <f>IFERROR(ROUND(INDEX(#REF!,MATCH($A34,#REF!,0),MATCH(G$2,#REF!,0)),2),0)</f>
        <v>0</v>
      </c>
      <c r="H34" s="17">
        <f>IFERROR(ROUND(INDEX('Hospital Days'!$A$16:$G$109,MATCH($A34,'Hospital Days'!$A$16:$A$109,0),MATCH(G$2,'Hospital Days'!$A$16:$G$16,0))*HLOOKUP(G$2,'Hospital Days'!$B$6:$F$9,4,0),2),0)</f>
        <v>0</v>
      </c>
      <c r="I34" s="18">
        <v>0</v>
      </c>
      <c r="J34" s="19"/>
      <c r="K34" s="20"/>
      <c r="L34" s="16">
        <f>IFERROR(ROUND(INDEX(#REF!,MATCH($A34,#REF!,0),MATCH(L$2,#REF!,0)),2),0)</f>
        <v>0</v>
      </c>
      <c r="M34" s="17">
        <f>IFERROR(ROUND(INDEX('Hospital Days'!$A$16:$G$109,MATCH($A34,'Hospital Days'!$A$16:$A$109,0),MATCH(L$2,'Hospital Days'!$A$16:$G$16,0))*HLOOKUP(L$2,'Hospital Days'!$B$6:$F$9,4,0),2),0)</f>
        <v>0</v>
      </c>
      <c r="N34" s="18">
        <v>0</v>
      </c>
      <c r="O34" s="19"/>
      <c r="P34" s="20"/>
      <c r="Q34" s="16">
        <f>IFERROR(ROUND(INDEX(#REF!,MATCH($A34,#REF!,0),MATCH(Q$2,#REF!,0)),2),0)</f>
        <v>0</v>
      </c>
      <c r="R34" s="17">
        <f>IFERROR(ROUND(INDEX('Hospital Days'!$A$16:$G$109,MATCH($A34,'Hospital Days'!$A$16:$A$109,0),MATCH(Q$2,'Hospital Days'!$A$16:$G$16,0))*HLOOKUP(Q$2,'Hospital Days'!$B$6:$F$9,4,0),2),0)</f>
        <v>0</v>
      </c>
      <c r="S34" s="18">
        <v>0</v>
      </c>
      <c r="T34" s="19"/>
      <c r="U34" s="20"/>
    </row>
    <row r="35" spans="1:21" x14ac:dyDescent="0.25">
      <c r="A35" s="15" t="s">
        <v>45</v>
      </c>
      <c r="B35" s="16">
        <f>IFERROR(ROUND(INDEX(#REF!,MATCH($A35,#REF!,0),MATCH(B$2,#REF!,0)),2),0)</f>
        <v>0</v>
      </c>
      <c r="C35" s="17">
        <f>IFERROR(ROUND(INDEX('Hospital Days'!$A$16:$G$109,MATCH($A35,'Hospital Days'!$A$16:$A$109,0),MATCH(B$2,'Hospital Days'!$A$16:$G$16,0))*HLOOKUP(B$2,'Hospital Days'!$B$6:$F$9,4,0),2),0)</f>
        <v>0</v>
      </c>
      <c r="D35" s="18">
        <v>0</v>
      </c>
      <c r="E35" s="19"/>
      <c r="F35" s="20"/>
      <c r="G35" s="16">
        <f>IFERROR(ROUND(INDEX(#REF!,MATCH($A35,#REF!,0),MATCH(G$2,#REF!,0)),2),0)</f>
        <v>0</v>
      </c>
      <c r="H35" s="17">
        <f>IFERROR(ROUND(INDEX('Hospital Days'!$A$16:$G$109,MATCH($A35,'Hospital Days'!$A$16:$A$109,0),MATCH(G$2,'Hospital Days'!$A$16:$G$16,0))*HLOOKUP(G$2,'Hospital Days'!$B$6:$F$9,4,0),2),0)</f>
        <v>122744.93</v>
      </c>
      <c r="I35" s="18">
        <v>0</v>
      </c>
      <c r="J35" s="19"/>
      <c r="K35" s="20"/>
      <c r="L35" s="16">
        <f>IFERROR(ROUND(INDEX(#REF!,MATCH($A35,#REF!,0),MATCH(L$2,#REF!,0)),2),0)</f>
        <v>0</v>
      </c>
      <c r="M35" s="17">
        <f>IFERROR(ROUND(INDEX('Hospital Days'!$A$16:$G$109,MATCH($A35,'Hospital Days'!$A$16:$A$109,0),MATCH(L$2,'Hospital Days'!$A$16:$G$16,0))*HLOOKUP(L$2,'Hospital Days'!$B$6:$F$9,4,0),2),0)</f>
        <v>281070.09999999998</v>
      </c>
      <c r="N35" s="18">
        <v>0</v>
      </c>
      <c r="O35" s="19"/>
      <c r="P35" s="20"/>
      <c r="Q35" s="16">
        <f>IFERROR(ROUND(INDEX(#REF!,MATCH($A35,#REF!,0),MATCH(Q$2,#REF!,0)),2),0)</f>
        <v>0</v>
      </c>
      <c r="R35" s="17">
        <f>IFERROR(ROUND(INDEX('Hospital Days'!$A$16:$G$109,MATCH($A35,'Hospital Days'!$A$16:$A$109,0),MATCH(Q$2,'Hospital Days'!$A$16:$G$16,0))*HLOOKUP(Q$2,'Hospital Days'!$B$6:$F$9,4,0),2),0)</f>
        <v>209347.54</v>
      </c>
      <c r="S35" s="18">
        <v>0</v>
      </c>
      <c r="T35" s="19"/>
      <c r="U35" s="20"/>
    </row>
    <row r="36" spans="1:21" x14ac:dyDescent="0.25">
      <c r="A36" s="15" t="s">
        <v>46</v>
      </c>
      <c r="B36" s="16">
        <f>IFERROR(ROUND(INDEX(#REF!,MATCH($A36,#REF!,0),MATCH(B$2,#REF!,0)),2),0)</f>
        <v>0</v>
      </c>
      <c r="C36" s="17">
        <f>IFERROR(ROUND(INDEX('Hospital Days'!$A$16:$G$109,MATCH($A36,'Hospital Days'!$A$16:$A$109,0),MATCH(B$2,'Hospital Days'!$A$16:$G$16,0))*HLOOKUP(B$2,'Hospital Days'!$B$6:$F$9,4,0),2),0)</f>
        <v>0</v>
      </c>
      <c r="D36" s="18">
        <v>0</v>
      </c>
      <c r="E36" s="19"/>
      <c r="F36" s="20"/>
      <c r="G36" s="16">
        <f>IFERROR(ROUND(INDEX(#REF!,MATCH($A36,#REF!,0),MATCH(G$2,#REF!,0)),2),0)</f>
        <v>0</v>
      </c>
      <c r="H36" s="17">
        <f>IFERROR(ROUND(INDEX('Hospital Days'!$A$16:$G$109,MATCH($A36,'Hospital Days'!$A$16:$A$109,0),MATCH(G$2,'Hospital Days'!$A$16:$G$16,0))*HLOOKUP(G$2,'Hospital Days'!$B$6:$F$9,4,0),2),0)</f>
        <v>23379.99</v>
      </c>
      <c r="I36" s="18">
        <v>0</v>
      </c>
      <c r="J36" s="19"/>
      <c r="K36" s="20"/>
      <c r="L36" s="16">
        <f>IFERROR(ROUND(INDEX(#REF!,MATCH($A36,#REF!,0),MATCH(L$2,#REF!,0)),2),0)</f>
        <v>0</v>
      </c>
      <c r="M36" s="17">
        <f>IFERROR(ROUND(INDEX('Hospital Days'!$A$16:$G$109,MATCH($A36,'Hospital Days'!$A$16:$A$109,0),MATCH(L$2,'Hospital Days'!$A$16:$G$16,0))*HLOOKUP(L$2,'Hospital Days'!$B$6:$F$9,4,0),2),0)</f>
        <v>0</v>
      </c>
      <c r="N36" s="18">
        <v>0</v>
      </c>
      <c r="O36" s="19"/>
      <c r="P36" s="20"/>
      <c r="Q36" s="16">
        <f>IFERROR(ROUND(INDEX(#REF!,MATCH($A36,#REF!,0),MATCH(Q$2,#REF!,0)),2),0)</f>
        <v>0</v>
      </c>
      <c r="R36" s="17">
        <f>IFERROR(ROUND(INDEX('Hospital Days'!$A$16:$G$109,MATCH($A36,'Hospital Days'!$A$16:$A$109,0),MATCH(Q$2,'Hospital Days'!$A$16:$G$16,0))*HLOOKUP(Q$2,'Hospital Days'!$B$6:$F$9,4,0),2),0)</f>
        <v>129016.51</v>
      </c>
      <c r="S36" s="18">
        <v>0</v>
      </c>
      <c r="T36" s="19"/>
      <c r="U36" s="20"/>
    </row>
    <row r="37" spans="1:21" x14ac:dyDescent="0.25">
      <c r="A37" s="15" t="s">
        <v>112</v>
      </c>
      <c r="B37" s="16">
        <f>IFERROR(ROUND(INDEX(#REF!,MATCH($A37,#REF!,0),MATCH(B$2,#REF!,0)),2),0)</f>
        <v>0</v>
      </c>
      <c r="C37" s="17">
        <f>IFERROR(ROUND(INDEX('Hospital Days'!$A$16:$G$109,MATCH($A37,'Hospital Days'!$A$16:$A$109,0),MATCH(B$2,'Hospital Days'!$A$16:$G$16,0))*HLOOKUP(B$2,'Hospital Days'!$B$6:$F$9,4,0),2),0)</f>
        <v>0</v>
      </c>
      <c r="D37" s="18">
        <v>0</v>
      </c>
      <c r="E37" s="19"/>
      <c r="F37" s="20"/>
      <c r="G37" s="16">
        <f>IFERROR(ROUND(INDEX(#REF!,MATCH($A37,#REF!,0),MATCH(G$2,#REF!,0)),2),0)</f>
        <v>0</v>
      </c>
      <c r="H37" s="17">
        <f>IFERROR(ROUND(INDEX('Hospital Days'!$A$16:$G$109,MATCH($A37,'Hospital Days'!$A$16:$A$109,0),MATCH(G$2,'Hospital Days'!$A$16:$G$16,0))*HLOOKUP(G$2,'Hospital Days'!$B$6:$F$9,4,0),2),0)</f>
        <v>0</v>
      </c>
      <c r="I37" s="18">
        <v>0</v>
      </c>
      <c r="J37" s="19"/>
      <c r="K37" s="20"/>
      <c r="L37" s="16">
        <f>IFERROR(ROUND(INDEX(#REF!,MATCH($A37,#REF!,0),MATCH(L$2,#REF!,0)),2),0)</f>
        <v>0</v>
      </c>
      <c r="M37" s="17">
        <f>IFERROR(ROUND(INDEX('Hospital Days'!$A$16:$G$109,MATCH($A37,'Hospital Days'!$A$16:$A$109,0),MATCH(L$2,'Hospital Days'!$A$16:$G$16,0))*HLOOKUP(L$2,'Hospital Days'!$B$6:$F$9,4,0),2),0)</f>
        <v>0</v>
      </c>
      <c r="N37" s="18">
        <v>0</v>
      </c>
      <c r="O37" s="19"/>
      <c r="P37" s="20"/>
      <c r="Q37" s="16">
        <f>IFERROR(ROUND(INDEX(#REF!,MATCH($A37,#REF!,0),MATCH(Q$2,#REF!,0)),2),0)</f>
        <v>0</v>
      </c>
      <c r="R37" s="17">
        <f>IFERROR(ROUND(INDEX('Hospital Days'!$A$16:$G$109,MATCH($A37,'Hospital Days'!$A$16:$A$109,0),MATCH(Q$2,'Hospital Days'!$A$16:$G$16,0))*HLOOKUP(Q$2,'Hospital Days'!$B$6:$F$9,4,0),2),0)</f>
        <v>4868.55</v>
      </c>
      <c r="S37" s="18">
        <v>0</v>
      </c>
      <c r="T37" s="19"/>
      <c r="U37" s="20"/>
    </row>
    <row r="38" spans="1:21" x14ac:dyDescent="0.25">
      <c r="A38" s="15" t="s">
        <v>113</v>
      </c>
      <c r="B38" s="16">
        <f>IFERROR(ROUND(INDEX(#REF!,MATCH($A38,#REF!,0),MATCH(B$2,#REF!,0)),2),0)</f>
        <v>0</v>
      </c>
      <c r="C38" s="17">
        <f>IFERROR(ROUND(INDEX('Hospital Days'!$A$16:$G$109,MATCH($A38,'Hospital Days'!$A$16:$A$109,0),MATCH(B$2,'Hospital Days'!$A$16:$G$16,0))*HLOOKUP(B$2,'Hospital Days'!$B$6:$F$9,4,0),2),0)</f>
        <v>0</v>
      </c>
      <c r="D38" s="18">
        <v>0</v>
      </c>
      <c r="E38" s="19"/>
      <c r="F38" s="20"/>
      <c r="G38" s="16">
        <f>IFERROR(ROUND(INDEX(#REF!,MATCH($A38,#REF!,0),MATCH(G$2,#REF!,0)),2),0)</f>
        <v>0</v>
      </c>
      <c r="H38" s="17">
        <f>IFERROR(ROUND(INDEX('Hospital Days'!$A$16:$G$109,MATCH($A38,'Hospital Days'!$A$16:$A$109,0),MATCH(G$2,'Hospital Days'!$A$16:$G$16,0))*HLOOKUP(G$2,'Hospital Days'!$B$6:$F$9,4,0),2),0)</f>
        <v>0</v>
      </c>
      <c r="I38" s="18">
        <v>0</v>
      </c>
      <c r="J38" s="19"/>
      <c r="K38" s="20"/>
      <c r="L38" s="16">
        <f>IFERROR(ROUND(INDEX(#REF!,MATCH($A38,#REF!,0),MATCH(L$2,#REF!,0)),2),0)</f>
        <v>0</v>
      </c>
      <c r="M38" s="17">
        <f>IFERROR(ROUND(INDEX('Hospital Days'!$A$16:$G$109,MATCH($A38,'Hospital Days'!$A$16:$A$109,0),MATCH(L$2,'Hospital Days'!$A$16:$G$16,0))*HLOOKUP(L$2,'Hospital Days'!$B$6:$F$9,4,0),2),0)</f>
        <v>3513.38</v>
      </c>
      <c r="N38" s="18">
        <v>0</v>
      </c>
      <c r="O38" s="19"/>
      <c r="P38" s="20"/>
      <c r="Q38" s="16">
        <f>IFERROR(ROUND(INDEX(#REF!,MATCH($A38,#REF!,0),MATCH(Q$2,#REF!,0)),2),0)</f>
        <v>0</v>
      </c>
      <c r="R38" s="17">
        <f>IFERROR(ROUND(INDEX('Hospital Days'!$A$16:$G$109,MATCH($A38,'Hospital Days'!$A$16:$A$109,0),MATCH(Q$2,'Hospital Days'!$A$16:$G$16,0))*HLOOKUP(Q$2,'Hospital Days'!$B$6:$F$9,4,0),2),0)</f>
        <v>26777.01</v>
      </c>
      <c r="S38" s="18">
        <v>0</v>
      </c>
      <c r="T38" s="19"/>
      <c r="U38" s="20"/>
    </row>
    <row r="39" spans="1:21" x14ac:dyDescent="0.25">
      <c r="A39" s="15" t="s">
        <v>114</v>
      </c>
      <c r="B39" s="16">
        <f>IFERROR(ROUND(INDEX(#REF!,MATCH($A39,#REF!,0),MATCH(B$2,#REF!,0)),2),0)</f>
        <v>0</v>
      </c>
      <c r="C39" s="17">
        <f>IFERROR(ROUND(INDEX('Hospital Days'!$A$16:$G$109,MATCH($A39,'Hospital Days'!$A$16:$A$109,0),MATCH(B$2,'Hospital Days'!$A$16:$G$16,0))*HLOOKUP(B$2,'Hospital Days'!$B$6:$F$9,4,0),2),0)</f>
        <v>0</v>
      </c>
      <c r="D39" s="18">
        <v>0</v>
      </c>
      <c r="E39" s="19"/>
      <c r="F39" s="20"/>
      <c r="G39" s="16">
        <f>IFERROR(ROUND(INDEX(#REF!,MATCH($A39,#REF!,0),MATCH(G$2,#REF!,0)),2),0)</f>
        <v>0</v>
      </c>
      <c r="H39" s="17">
        <f>IFERROR(ROUND(INDEX('Hospital Days'!$A$16:$G$109,MATCH($A39,'Hospital Days'!$A$16:$A$109,0),MATCH(G$2,'Hospital Days'!$A$16:$G$16,0))*HLOOKUP(G$2,'Hospital Days'!$B$6:$F$9,4,0),2),0)</f>
        <v>637104.66</v>
      </c>
      <c r="I39" s="18">
        <v>0</v>
      </c>
      <c r="J39" s="19"/>
      <c r="K39" s="20"/>
      <c r="L39" s="16">
        <f>IFERROR(ROUND(INDEX(#REF!,MATCH($A39,#REF!,0),MATCH(L$2,#REF!,0)),2),0)</f>
        <v>0</v>
      </c>
      <c r="M39" s="17">
        <f>IFERROR(ROUND(INDEX('Hospital Days'!$A$16:$G$109,MATCH($A39,'Hospital Days'!$A$16:$A$109,0),MATCH(L$2,'Hospital Days'!$A$16:$G$16,0))*HLOOKUP(L$2,'Hospital Days'!$B$6:$F$9,4,0),2),0)</f>
        <v>368904.5</v>
      </c>
      <c r="N39" s="18">
        <v>0</v>
      </c>
      <c r="O39" s="19"/>
      <c r="P39" s="20"/>
      <c r="Q39" s="16">
        <f>IFERROR(ROUND(INDEX(#REF!,MATCH($A39,#REF!,0),MATCH(Q$2,#REF!,0)),2),0)</f>
        <v>0</v>
      </c>
      <c r="R39" s="17">
        <f>IFERROR(ROUND(INDEX('Hospital Days'!$A$16:$G$109,MATCH($A39,'Hospital Days'!$A$16:$A$109,0),MATCH(Q$2,'Hospital Days'!$A$16:$G$16,0))*HLOOKUP(Q$2,'Hospital Days'!$B$6:$F$9,4,0),2),0)</f>
        <v>708373.64</v>
      </c>
      <c r="S39" s="18">
        <v>0</v>
      </c>
      <c r="T39" s="19"/>
      <c r="U39" s="20"/>
    </row>
    <row r="40" spans="1:21" x14ac:dyDescent="0.25">
      <c r="A40" s="15" t="s">
        <v>115</v>
      </c>
      <c r="B40" s="16">
        <f>IFERROR(ROUND(INDEX(#REF!,MATCH($A40,#REF!,0),MATCH(B$2,#REF!,0)),2),0)</f>
        <v>0</v>
      </c>
      <c r="C40" s="17">
        <f>IFERROR(ROUND(INDEX('Hospital Days'!$A$16:$G$109,MATCH($A40,'Hospital Days'!$A$16:$A$109,0),MATCH(B$2,'Hospital Days'!$A$16:$G$16,0))*HLOOKUP(B$2,'Hospital Days'!$B$6:$F$9,4,0),2),0)</f>
        <v>0</v>
      </c>
      <c r="D40" s="18">
        <v>0</v>
      </c>
      <c r="E40" s="19"/>
      <c r="F40" s="20"/>
      <c r="G40" s="16">
        <f>IFERROR(ROUND(INDEX(#REF!,MATCH($A40,#REF!,0),MATCH(G$2,#REF!,0)),2),0)</f>
        <v>0</v>
      </c>
      <c r="H40" s="17">
        <f>IFERROR(ROUND(INDEX('Hospital Days'!$A$16:$G$109,MATCH($A40,'Hospital Days'!$A$16:$A$109,0),MATCH(G$2,'Hospital Days'!$A$16:$G$16,0))*HLOOKUP(G$2,'Hospital Days'!$B$6:$F$9,4,0),2),0)</f>
        <v>0</v>
      </c>
      <c r="I40" s="18">
        <v>0</v>
      </c>
      <c r="J40" s="19"/>
      <c r="K40" s="20"/>
      <c r="L40" s="16">
        <f>IFERROR(ROUND(INDEX(#REF!,MATCH($A40,#REF!,0),MATCH(L$2,#REF!,0)),2),0)</f>
        <v>0</v>
      </c>
      <c r="M40" s="17">
        <f>IFERROR(ROUND(INDEX('Hospital Days'!$A$16:$G$109,MATCH($A40,'Hospital Days'!$A$16:$A$109,0),MATCH(L$2,'Hospital Days'!$A$16:$G$16,0))*HLOOKUP(L$2,'Hospital Days'!$B$6:$F$9,4,0),2),0)</f>
        <v>0</v>
      </c>
      <c r="N40" s="18">
        <v>0</v>
      </c>
      <c r="O40" s="19"/>
      <c r="P40" s="20"/>
      <c r="Q40" s="16">
        <f>IFERROR(ROUND(INDEX(#REF!,MATCH($A40,#REF!,0),MATCH(Q$2,#REF!,0)),2),0)</f>
        <v>0</v>
      </c>
      <c r="R40" s="17">
        <f>IFERROR(ROUND(INDEX('Hospital Days'!$A$16:$G$109,MATCH($A40,'Hospital Days'!$A$16:$A$109,0),MATCH(Q$2,'Hospital Days'!$A$16:$G$16,0))*HLOOKUP(Q$2,'Hospital Days'!$B$6:$F$9,4,0),2),0)</f>
        <v>0</v>
      </c>
      <c r="S40" s="18">
        <v>0</v>
      </c>
      <c r="T40" s="19"/>
      <c r="U40" s="20"/>
    </row>
    <row r="41" spans="1:21" x14ac:dyDescent="0.25">
      <c r="A41" s="15" t="s">
        <v>116</v>
      </c>
      <c r="B41" s="16">
        <f>IFERROR(ROUND(INDEX(#REF!,MATCH($A41,#REF!,0),MATCH(B$2,#REF!,0)),2),0)</f>
        <v>0</v>
      </c>
      <c r="C41" s="17">
        <f>IFERROR(ROUND(INDEX('Hospital Days'!$A$16:$G$109,MATCH($A41,'Hospital Days'!$A$16:$A$109,0),MATCH(B$2,'Hospital Days'!$A$16:$G$16,0))*HLOOKUP(B$2,'Hospital Days'!$B$6:$F$9,4,0),2),0)</f>
        <v>0</v>
      </c>
      <c r="D41" s="18">
        <v>0</v>
      </c>
      <c r="E41" s="19"/>
      <c r="F41" s="20"/>
      <c r="G41" s="16">
        <f>IFERROR(ROUND(INDEX(#REF!,MATCH($A41,#REF!,0),MATCH(G$2,#REF!,0)),2),0)</f>
        <v>0</v>
      </c>
      <c r="H41" s="17">
        <f>IFERROR(ROUND(INDEX('Hospital Days'!$A$16:$G$109,MATCH($A41,'Hospital Days'!$A$16:$A$109,0),MATCH(G$2,'Hospital Days'!$A$16:$G$16,0))*HLOOKUP(G$2,'Hospital Days'!$B$6:$F$9,4,0),2),0)</f>
        <v>52604.97</v>
      </c>
      <c r="I41" s="18">
        <v>0</v>
      </c>
      <c r="J41" s="19"/>
      <c r="K41" s="20"/>
      <c r="L41" s="16">
        <f>IFERROR(ROUND(INDEX(#REF!,MATCH($A41,#REF!,0),MATCH(L$2,#REF!,0)),2),0)</f>
        <v>0</v>
      </c>
      <c r="M41" s="17">
        <f>IFERROR(ROUND(INDEX('Hospital Days'!$A$16:$G$109,MATCH($A41,'Hospital Days'!$A$16:$A$109,0),MATCH(L$2,'Hospital Days'!$A$16:$G$16,0))*HLOOKUP(L$2,'Hospital Days'!$B$6:$F$9,4,0),2),0)</f>
        <v>0</v>
      </c>
      <c r="N41" s="18">
        <v>0</v>
      </c>
      <c r="O41" s="19"/>
      <c r="P41" s="20"/>
      <c r="Q41" s="16">
        <f>IFERROR(ROUND(INDEX(#REF!,MATCH($A41,#REF!,0),MATCH(Q$2,#REF!,0)),2),0)</f>
        <v>0</v>
      </c>
      <c r="R41" s="17">
        <f>IFERROR(ROUND(INDEX('Hospital Days'!$A$16:$G$109,MATCH($A41,'Hospital Days'!$A$16:$A$109,0),MATCH(Q$2,'Hospital Days'!$A$16:$G$16,0))*HLOOKUP(Q$2,'Hospital Days'!$B$6:$F$9,4,0),2),0)</f>
        <v>38948.379999999997</v>
      </c>
      <c r="S41" s="18">
        <v>0</v>
      </c>
      <c r="T41" s="19"/>
      <c r="U41" s="20"/>
    </row>
    <row r="42" spans="1:21" x14ac:dyDescent="0.25">
      <c r="A42" s="15" t="s">
        <v>117</v>
      </c>
      <c r="B42" s="16">
        <f>IFERROR(ROUND(INDEX(#REF!,MATCH($A42,#REF!,0),MATCH(B$2,#REF!,0)),2),0)</f>
        <v>0</v>
      </c>
      <c r="C42" s="17">
        <f>IFERROR(ROUND(INDEX('Hospital Days'!$A$16:$G$109,MATCH($A42,'Hospital Days'!$A$16:$A$109,0),MATCH(B$2,'Hospital Days'!$A$16:$G$16,0))*HLOOKUP(B$2,'Hospital Days'!$B$6:$F$9,4,0),2),0)</f>
        <v>0</v>
      </c>
      <c r="D42" s="18">
        <v>0</v>
      </c>
      <c r="E42" s="19"/>
      <c r="F42" s="20"/>
      <c r="G42" s="16">
        <f>IFERROR(ROUND(INDEX(#REF!,MATCH($A42,#REF!,0),MATCH(G$2,#REF!,0)),2),0)</f>
        <v>0</v>
      </c>
      <c r="H42" s="17">
        <f>IFERROR(ROUND(INDEX('Hospital Days'!$A$16:$G$109,MATCH($A42,'Hospital Days'!$A$16:$A$109,0),MATCH(G$2,'Hospital Days'!$A$16:$G$16,0))*HLOOKUP(G$2,'Hospital Days'!$B$6:$F$9,4,0),2),0)</f>
        <v>0</v>
      </c>
      <c r="I42" s="18">
        <v>0</v>
      </c>
      <c r="J42" s="19"/>
      <c r="K42" s="20"/>
      <c r="L42" s="16">
        <f>IFERROR(ROUND(INDEX(#REF!,MATCH($A42,#REF!,0),MATCH(L$2,#REF!,0)),2),0)</f>
        <v>0</v>
      </c>
      <c r="M42" s="17">
        <f>IFERROR(ROUND(INDEX('Hospital Days'!$A$16:$G$109,MATCH($A42,'Hospital Days'!$A$16:$A$109,0),MATCH(L$2,'Hospital Days'!$A$16:$G$16,0))*HLOOKUP(L$2,'Hospital Days'!$B$6:$F$9,4,0),2),0)</f>
        <v>15810.19</v>
      </c>
      <c r="N42" s="18">
        <v>0</v>
      </c>
      <c r="O42" s="19"/>
      <c r="P42" s="20"/>
      <c r="Q42" s="16">
        <f>IFERROR(ROUND(INDEX(#REF!,MATCH($A42,#REF!,0),MATCH(Q$2,#REF!,0)),2),0)</f>
        <v>0</v>
      </c>
      <c r="R42" s="17">
        <f>IFERROR(ROUND(INDEX('Hospital Days'!$A$16:$G$109,MATCH($A42,'Hospital Days'!$A$16:$A$109,0),MATCH(Q$2,'Hospital Days'!$A$16:$G$16,0))*HLOOKUP(Q$2,'Hospital Days'!$B$6:$F$9,4,0),2),0)</f>
        <v>0</v>
      </c>
      <c r="S42" s="18">
        <v>0</v>
      </c>
      <c r="T42" s="19"/>
      <c r="U42" s="20"/>
    </row>
    <row r="43" spans="1:21" x14ac:dyDescent="0.25">
      <c r="A43" s="15" t="s">
        <v>47</v>
      </c>
      <c r="B43" s="16">
        <f>IFERROR(ROUND(INDEX(#REF!,MATCH($A43,#REF!,0),MATCH(B$2,#REF!,0)),2),0)</f>
        <v>0</v>
      </c>
      <c r="C43" s="17">
        <f>IFERROR(ROUND(INDEX('Hospital Days'!$A$16:$G$109,MATCH($A43,'Hospital Days'!$A$16:$A$109,0),MATCH(B$2,'Hospital Days'!$A$16:$G$16,0))*HLOOKUP(B$2,'Hospital Days'!$B$6:$F$9,4,0),2),0)</f>
        <v>0</v>
      </c>
      <c r="D43" s="18">
        <v>0</v>
      </c>
      <c r="E43" s="19"/>
      <c r="F43" s="20"/>
      <c r="G43" s="16">
        <f>IFERROR(ROUND(INDEX(#REF!,MATCH($A43,#REF!,0),MATCH(G$2,#REF!,0)),2),0)</f>
        <v>0</v>
      </c>
      <c r="H43" s="17">
        <f>IFERROR(ROUND(INDEX('Hospital Days'!$A$16:$G$109,MATCH($A43,'Hospital Days'!$A$16:$A$109,0),MATCH(G$2,'Hospital Days'!$A$16:$G$16,0))*HLOOKUP(G$2,'Hospital Days'!$B$6:$F$9,4,0),2),0)</f>
        <v>61372.47</v>
      </c>
      <c r="I43" s="18">
        <v>0</v>
      </c>
      <c r="J43" s="19"/>
      <c r="K43" s="20"/>
      <c r="L43" s="16">
        <f>IFERROR(ROUND(INDEX(#REF!,MATCH($A43,#REF!,0),MATCH(L$2,#REF!,0)),2),0)</f>
        <v>0</v>
      </c>
      <c r="M43" s="17">
        <f>IFERROR(ROUND(INDEX('Hospital Days'!$A$16:$G$109,MATCH($A43,'Hospital Days'!$A$16:$A$109,0),MATCH(L$2,'Hospital Days'!$A$16:$G$16,0))*HLOOKUP(L$2,'Hospital Days'!$B$6:$F$9,4,0),2),0)</f>
        <v>66754.149999999994</v>
      </c>
      <c r="N43" s="18">
        <v>0</v>
      </c>
      <c r="O43" s="19"/>
      <c r="P43" s="20"/>
      <c r="Q43" s="16">
        <f>IFERROR(ROUND(INDEX(#REF!,MATCH($A43,#REF!,0),MATCH(Q$2,#REF!,0)),2),0)</f>
        <v>0</v>
      </c>
      <c r="R43" s="17">
        <f>IFERROR(ROUND(INDEX('Hospital Days'!$A$16:$G$109,MATCH($A43,'Hospital Days'!$A$16:$A$109,0),MATCH(Q$2,'Hospital Days'!$A$16:$G$16,0))*HLOOKUP(Q$2,'Hospital Days'!$B$6:$F$9,4,0),2),0)</f>
        <v>19474.189999999999</v>
      </c>
      <c r="S43" s="18">
        <v>0</v>
      </c>
      <c r="T43" s="19"/>
      <c r="U43" s="20"/>
    </row>
    <row r="44" spans="1:21" x14ac:dyDescent="0.25">
      <c r="A44" s="15" t="s">
        <v>63</v>
      </c>
      <c r="B44" s="16">
        <f>IFERROR(ROUND(INDEX(#REF!,MATCH($A44,#REF!,0),MATCH(B$2,#REF!,0)),2),0)</f>
        <v>0</v>
      </c>
      <c r="C44" s="17">
        <f>IFERROR(ROUND(INDEX('Hospital Days'!$A$16:$G$109,MATCH($A44,'Hospital Days'!$A$16:$A$109,0),MATCH(B$2,'Hospital Days'!$A$16:$G$16,0))*HLOOKUP(B$2,'Hospital Days'!$B$6:$F$9,4,0),2),0)</f>
        <v>0</v>
      </c>
      <c r="D44" s="18">
        <v>0</v>
      </c>
      <c r="E44" s="19"/>
      <c r="F44" s="20"/>
      <c r="G44" s="16">
        <f>IFERROR(ROUND(INDEX(#REF!,MATCH($A44,#REF!,0),MATCH(G$2,#REF!,0)),2),0)</f>
        <v>0</v>
      </c>
      <c r="H44" s="17">
        <f>IFERROR(ROUND(INDEX('Hospital Days'!$A$16:$G$109,MATCH($A44,'Hospital Days'!$A$16:$A$109,0),MATCH(G$2,'Hospital Days'!$A$16:$G$16,0))*HLOOKUP(G$2,'Hospital Days'!$B$6:$F$9,4,0),2),0)</f>
        <v>0</v>
      </c>
      <c r="I44" s="18">
        <v>0</v>
      </c>
      <c r="J44" s="19"/>
      <c r="K44" s="20"/>
      <c r="L44" s="16">
        <f>IFERROR(ROUND(INDEX(#REF!,MATCH($A44,#REF!,0),MATCH(L$2,#REF!,0)),2),0)</f>
        <v>0</v>
      </c>
      <c r="M44" s="17">
        <f>IFERROR(ROUND(INDEX('Hospital Days'!$A$16:$G$109,MATCH($A44,'Hospital Days'!$A$16:$A$109,0),MATCH(L$2,'Hospital Days'!$A$16:$G$16,0))*HLOOKUP(L$2,'Hospital Days'!$B$6:$F$9,4,0),2),0)</f>
        <v>3513.38</v>
      </c>
      <c r="N44" s="18">
        <v>0</v>
      </c>
      <c r="O44" s="19"/>
      <c r="P44" s="20"/>
      <c r="Q44" s="16">
        <f>IFERROR(ROUND(INDEX(#REF!,MATCH($A44,#REF!,0),MATCH(Q$2,#REF!,0)),2),0)</f>
        <v>0</v>
      </c>
      <c r="R44" s="17">
        <f>IFERROR(ROUND(INDEX('Hospital Days'!$A$16:$G$109,MATCH($A44,'Hospital Days'!$A$16:$A$109,0),MATCH(Q$2,'Hospital Days'!$A$16:$G$16,0))*HLOOKUP(Q$2,'Hospital Days'!$B$6:$F$9,4,0),2),0)</f>
        <v>12171.37</v>
      </c>
      <c r="S44" s="18">
        <v>0</v>
      </c>
      <c r="T44" s="19"/>
      <c r="U44" s="20"/>
    </row>
    <row r="45" spans="1:21" x14ac:dyDescent="0.25">
      <c r="A45" s="15" t="s">
        <v>118</v>
      </c>
      <c r="B45" s="16">
        <f>IFERROR(ROUND(INDEX(#REF!,MATCH($A45,#REF!,0),MATCH(B$2,#REF!,0)),2),0)</f>
        <v>0</v>
      </c>
      <c r="C45" s="17">
        <f>IFERROR(ROUND(INDEX('Hospital Days'!$A$16:$G$109,MATCH($A45,'Hospital Days'!$A$16:$A$109,0),MATCH(B$2,'Hospital Days'!$A$16:$G$16,0))*HLOOKUP(B$2,'Hospital Days'!$B$6:$F$9,4,0),2),0)</f>
        <v>0</v>
      </c>
      <c r="D45" s="18">
        <v>0</v>
      </c>
      <c r="E45" s="19"/>
      <c r="F45" s="20"/>
      <c r="G45" s="16">
        <f>IFERROR(ROUND(INDEX(#REF!,MATCH($A45,#REF!,0),MATCH(G$2,#REF!,0)),2),0)</f>
        <v>0</v>
      </c>
      <c r="H45" s="17">
        <f>IFERROR(ROUND(INDEX('Hospital Days'!$A$16:$G$109,MATCH($A45,'Hospital Days'!$A$16:$A$109,0),MATCH(G$2,'Hospital Days'!$A$16:$G$16,0))*HLOOKUP(G$2,'Hospital Days'!$B$6:$F$9,4,0),2),0)</f>
        <v>2922.5</v>
      </c>
      <c r="I45" s="18">
        <v>0</v>
      </c>
      <c r="J45" s="19"/>
      <c r="K45" s="20"/>
      <c r="L45" s="16">
        <f>IFERROR(ROUND(INDEX(#REF!,MATCH($A45,#REF!,0),MATCH(L$2,#REF!,0)),2),0)</f>
        <v>0</v>
      </c>
      <c r="M45" s="17">
        <f>IFERROR(ROUND(INDEX('Hospital Days'!$A$16:$G$109,MATCH($A45,'Hospital Days'!$A$16:$A$109,0),MATCH(L$2,'Hospital Days'!$A$16:$G$16,0))*HLOOKUP(L$2,'Hospital Days'!$B$6:$F$9,4,0),2),0)</f>
        <v>3513.38</v>
      </c>
      <c r="N45" s="18">
        <v>0</v>
      </c>
      <c r="O45" s="19"/>
      <c r="P45" s="20"/>
      <c r="Q45" s="16">
        <f>IFERROR(ROUND(INDEX(#REF!,MATCH($A45,#REF!,0),MATCH(Q$2,#REF!,0)),2),0)</f>
        <v>0</v>
      </c>
      <c r="R45" s="17">
        <f>IFERROR(ROUND(INDEX('Hospital Days'!$A$16:$G$109,MATCH($A45,'Hospital Days'!$A$16:$A$109,0),MATCH(Q$2,'Hospital Days'!$A$16:$G$16,0))*HLOOKUP(Q$2,'Hospital Days'!$B$6:$F$9,4,0),2),0)</f>
        <v>9737.09</v>
      </c>
      <c r="S45" s="18">
        <v>0</v>
      </c>
      <c r="T45" s="19"/>
      <c r="U45" s="20"/>
    </row>
    <row r="46" spans="1:21" x14ac:dyDescent="0.25">
      <c r="A46" s="15" t="s">
        <v>48</v>
      </c>
      <c r="B46" s="16">
        <f>IFERROR(ROUND(INDEX(#REF!,MATCH($A46,#REF!,0),MATCH(B$2,#REF!,0)),2),0)</f>
        <v>0</v>
      </c>
      <c r="C46" s="17">
        <f>IFERROR(ROUND(INDEX('Hospital Days'!$A$16:$G$109,MATCH($A46,'Hospital Days'!$A$16:$A$109,0),MATCH(B$2,'Hospital Days'!$A$16:$G$16,0))*HLOOKUP(B$2,'Hospital Days'!$B$6:$F$9,4,0),2),0)</f>
        <v>0</v>
      </c>
      <c r="D46" s="18">
        <v>0</v>
      </c>
      <c r="E46" s="19"/>
      <c r="F46" s="20"/>
      <c r="G46" s="16">
        <f>IFERROR(ROUND(INDEX(#REF!,MATCH($A46,#REF!,0),MATCH(G$2,#REF!,0)),2),0)</f>
        <v>0</v>
      </c>
      <c r="H46" s="17">
        <f>IFERROR(ROUND(INDEX('Hospital Days'!$A$16:$G$109,MATCH($A46,'Hospital Days'!$A$16:$A$109,0),MATCH(G$2,'Hospital Days'!$A$16:$G$16,0))*HLOOKUP(G$2,'Hospital Days'!$B$6:$F$9,4,0),2),0)</f>
        <v>0</v>
      </c>
      <c r="I46" s="18">
        <v>0</v>
      </c>
      <c r="J46" s="19"/>
      <c r="K46" s="20"/>
      <c r="L46" s="16">
        <f>IFERROR(ROUND(INDEX(#REF!,MATCH($A46,#REF!,0),MATCH(L$2,#REF!,0)),2),0)</f>
        <v>0</v>
      </c>
      <c r="M46" s="17">
        <f>IFERROR(ROUND(INDEX('Hospital Days'!$A$16:$G$109,MATCH($A46,'Hospital Days'!$A$16:$A$109,0),MATCH(L$2,'Hospital Days'!$A$16:$G$16,0))*HLOOKUP(L$2,'Hospital Days'!$B$6:$F$9,4,0),2),0)</f>
        <v>1756.69</v>
      </c>
      <c r="N46" s="18">
        <v>0</v>
      </c>
      <c r="O46" s="19"/>
      <c r="P46" s="20"/>
      <c r="Q46" s="16">
        <f>IFERROR(ROUND(INDEX(#REF!,MATCH($A46,#REF!,0),MATCH(Q$2,#REF!,0)),2),0)</f>
        <v>0</v>
      </c>
      <c r="R46" s="17">
        <f>IFERROR(ROUND(INDEX('Hospital Days'!$A$16:$G$109,MATCH($A46,'Hospital Days'!$A$16:$A$109,0),MATCH(Q$2,'Hospital Days'!$A$16:$G$16,0))*HLOOKUP(Q$2,'Hospital Days'!$B$6:$F$9,4,0),2),0)</f>
        <v>12171.37</v>
      </c>
      <c r="S46" s="18">
        <v>0</v>
      </c>
      <c r="T46" s="19"/>
      <c r="U46" s="20"/>
    </row>
    <row r="47" spans="1:21" x14ac:dyDescent="0.25">
      <c r="A47" s="15" t="s">
        <v>119</v>
      </c>
      <c r="B47" s="16">
        <f>IFERROR(ROUND(INDEX(#REF!,MATCH($A47,#REF!,0),MATCH(B$2,#REF!,0)),2),0)</f>
        <v>0</v>
      </c>
      <c r="C47" s="17">
        <f>IFERROR(ROUND(INDEX('Hospital Days'!$A$16:$G$109,MATCH($A47,'Hospital Days'!$A$16:$A$109,0),MATCH(B$2,'Hospital Days'!$A$16:$G$16,0))*HLOOKUP(B$2,'Hospital Days'!$B$6:$F$9,4,0),2),0)</f>
        <v>0</v>
      </c>
      <c r="D47" s="18">
        <v>0</v>
      </c>
      <c r="E47" s="19"/>
      <c r="F47" s="20"/>
      <c r="G47" s="16">
        <f>IFERROR(ROUND(INDEX(#REF!,MATCH($A47,#REF!,0),MATCH(G$2,#REF!,0)),2),0)</f>
        <v>0</v>
      </c>
      <c r="H47" s="17">
        <f>IFERROR(ROUND(INDEX('Hospital Days'!$A$16:$G$109,MATCH($A47,'Hospital Days'!$A$16:$A$109,0),MATCH(G$2,'Hospital Days'!$A$16:$G$16,0))*HLOOKUP(G$2,'Hospital Days'!$B$6:$F$9,4,0),2),0)</f>
        <v>0</v>
      </c>
      <c r="I47" s="18">
        <v>0</v>
      </c>
      <c r="J47" s="19"/>
      <c r="K47" s="20"/>
      <c r="L47" s="16">
        <f>IFERROR(ROUND(INDEX(#REF!,MATCH($A47,#REF!,0),MATCH(L$2,#REF!,0)),2),0)</f>
        <v>0</v>
      </c>
      <c r="M47" s="17">
        <f>IFERROR(ROUND(INDEX('Hospital Days'!$A$16:$G$109,MATCH($A47,'Hospital Days'!$A$16:$A$109,0),MATCH(L$2,'Hospital Days'!$A$16:$G$16,0))*HLOOKUP(L$2,'Hospital Days'!$B$6:$F$9,4,0),2),0)</f>
        <v>0</v>
      </c>
      <c r="N47" s="18">
        <v>0</v>
      </c>
      <c r="O47" s="19"/>
      <c r="P47" s="20"/>
      <c r="Q47" s="16">
        <f>IFERROR(ROUND(INDEX(#REF!,MATCH($A47,#REF!,0),MATCH(Q$2,#REF!,0)),2),0)</f>
        <v>0</v>
      </c>
      <c r="R47" s="17">
        <f>IFERROR(ROUND(INDEX('Hospital Days'!$A$16:$G$109,MATCH($A47,'Hospital Days'!$A$16:$A$109,0),MATCH(Q$2,'Hospital Days'!$A$16:$G$16,0))*HLOOKUP(Q$2,'Hospital Days'!$B$6:$F$9,4,0),2),0)</f>
        <v>0</v>
      </c>
      <c r="S47" s="18">
        <v>0</v>
      </c>
      <c r="T47" s="19"/>
      <c r="U47" s="20"/>
    </row>
    <row r="48" spans="1:21" x14ac:dyDescent="0.25">
      <c r="A48" s="15" t="s">
        <v>120</v>
      </c>
      <c r="B48" s="16">
        <f>IFERROR(ROUND(INDEX(#REF!,MATCH($A48,#REF!,0),MATCH(B$2,#REF!,0)),2),0)</f>
        <v>0</v>
      </c>
      <c r="C48" s="17">
        <f>IFERROR(ROUND(INDEX('Hospital Days'!$A$16:$G$109,MATCH($A48,'Hospital Days'!$A$16:$A$109,0),MATCH(B$2,'Hospital Days'!$A$16:$G$16,0))*HLOOKUP(B$2,'Hospital Days'!$B$6:$F$9,4,0),2),0)</f>
        <v>0</v>
      </c>
      <c r="D48" s="18">
        <v>0</v>
      </c>
      <c r="E48" s="19"/>
      <c r="F48" s="20"/>
      <c r="G48" s="16">
        <f>IFERROR(ROUND(INDEX(#REF!,MATCH($A48,#REF!,0),MATCH(G$2,#REF!,0)),2),0)</f>
        <v>0</v>
      </c>
      <c r="H48" s="17">
        <f>IFERROR(ROUND(INDEX('Hospital Days'!$A$16:$G$109,MATCH($A48,'Hospital Days'!$A$16:$A$109,0),MATCH(G$2,'Hospital Days'!$A$16:$G$16,0))*HLOOKUP(G$2,'Hospital Days'!$B$6:$F$9,4,0),2),0)</f>
        <v>0</v>
      </c>
      <c r="I48" s="18">
        <v>0</v>
      </c>
      <c r="J48" s="19"/>
      <c r="K48" s="20"/>
      <c r="L48" s="16">
        <f>IFERROR(ROUND(INDEX(#REF!,MATCH($A48,#REF!,0),MATCH(L$2,#REF!,0)),2),0)</f>
        <v>0</v>
      </c>
      <c r="M48" s="17">
        <f>IFERROR(ROUND(INDEX('Hospital Days'!$A$16:$G$109,MATCH($A48,'Hospital Days'!$A$16:$A$109,0),MATCH(L$2,'Hospital Days'!$A$16:$G$16,0))*HLOOKUP(L$2,'Hospital Days'!$B$6:$F$9,4,0),2),0)</f>
        <v>0</v>
      </c>
      <c r="N48" s="18">
        <v>0</v>
      </c>
      <c r="O48" s="19"/>
      <c r="P48" s="20"/>
      <c r="Q48" s="16">
        <f>IFERROR(ROUND(INDEX(#REF!,MATCH($A48,#REF!,0),MATCH(Q$2,#REF!,0)),2),0)</f>
        <v>0</v>
      </c>
      <c r="R48" s="17">
        <f>IFERROR(ROUND(INDEX('Hospital Days'!$A$16:$G$109,MATCH($A48,'Hospital Days'!$A$16:$A$109,0),MATCH(Q$2,'Hospital Days'!$A$16:$G$16,0))*HLOOKUP(Q$2,'Hospital Days'!$B$6:$F$9,4,0),2),0)</f>
        <v>0</v>
      </c>
      <c r="S48" s="18">
        <v>0</v>
      </c>
      <c r="T48" s="19"/>
      <c r="U48" s="20"/>
    </row>
    <row r="49" spans="1:21" x14ac:dyDescent="0.25">
      <c r="A49" s="15" t="s">
        <v>49</v>
      </c>
      <c r="B49" s="16">
        <f>IFERROR(ROUND(INDEX(#REF!,MATCH($A49,#REF!,0),MATCH(B$2,#REF!,0)),2),0)</f>
        <v>0</v>
      </c>
      <c r="C49" s="17">
        <f>IFERROR(ROUND(INDEX('Hospital Days'!$A$16:$G$109,MATCH($A49,'Hospital Days'!$A$16:$A$109,0),MATCH(B$2,'Hospital Days'!$A$16:$G$16,0))*HLOOKUP(B$2,'Hospital Days'!$B$6:$F$9,4,0),2),0)</f>
        <v>0</v>
      </c>
      <c r="D49" s="18">
        <v>0</v>
      </c>
      <c r="E49" s="19"/>
      <c r="F49" s="20"/>
      <c r="G49" s="16">
        <f>IFERROR(ROUND(INDEX(#REF!,MATCH($A49,#REF!,0),MATCH(G$2,#REF!,0)),2),0)</f>
        <v>0</v>
      </c>
      <c r="H49" s="17">
        <f>IFERROR(ROUND(INDEX('Hospital Days'!$A$16:$G$109,MATCH($A49,'Hospital Days'!$A$16:$A$109,0),MATCH(G$2,'Hospital Days'!$A$16:$G$16,0))*HLOOKUP(G$2,'Hospital Days'!$B$6:$F$9,4,0),2),0)</f>
        <v>444219.76</v>
      </c>
      <c r="I49" s="18">
        <v>0</v>
      </c>
      <c r="J49" s="19"/>
      <c r="K49" s="20"/>
      <c r="L49" s="16">
        <f>IFERROR(ROUND(INDEX(#REF!,MATCH($A49,#REF!,0),MATCH(L$2,#REF!,0)),2),0)</f>
        <v>0</v>
      </c>
      <c r="M49" s="17">
        <f>IFERROR(ROUND(INDEX('Hospital Days'!$A$16:$G$109,MATCH($A49,'Hospital Days'!$A$16:$A$109,0),MATCH(L$2,'Hospital Days'!$A$16:$G$16,0))*HLOOKUP(L$2,'Hospital Days'!$B$6:$F$9,4,0),2),0)</f>
        <v>305663.73</v>
      </c>
      <c r="N49" s="18">
        <v>0</v>
      </c>
      <c r="O49" s="19"/>
      <c r="P49" s="20"/>
      <c r="Q49" s="16">
        <f>IFERROR(ROUND(INDEX(#REF!,MATCH($A49,#REF!,0),MATCH(Q$2,#REF!,0)),2),0)</f>
        <v>0</v>
      </c>
      <c r="R49" s="17">
        <f>IFERROR(ROUND(INDEX('Hospital Days'!$A$16:$G$109,MATCH($A49,'Hospital Days'!$A$16:$A$109,0),MATCH(Q$2,'Hospital Days'!$A$16:$G$16,0))*HLOOKUP(Q$2,'Hospital Days'!$B$6:$F$9,4,0),2),0)</f>
        <v>48685.47</v>
      </c>
      <c r="S49" s="18">
        <v>0</v>
      </c>
      <c r="T49" s="19"/>
      <c r="U49" s="20"/>
    </row>
    <row r="50" spans="1:21" x14ac:dyDescent="0.25">
      <c r="A50" s="15" t="s">
        <v>50</v>
      </c>
      <c r="B50" s="16">
        <f>IFERROR(ROUND(INDEX(#REF!,MATCH($A50,#REF!,0),MATCH(B$2,#REF!,0)),2),0)</f>
        <v>0</v>
      </c>
      <c r="C50" s="17">
        <f>IFERROR(ROUND(INDEX('Hospital Days'!$A$16:$G$109,MATCH($A50,'Hospital Days'!$A$16:$A$109,0),MATCH(B$2,'Hospital Days'!$A$16:$G$16,0))*HLOOKUP(B$2,'Hospital Days'!$B$6:$F$9,4,0),2),0)</f>
        <v>0</v>
      </c>
      <c r="D50" s="18">
        <v>0</v>
      </c>
      <c r="E50" s="19"/>
      <c r="F50" s="20"/>
      <c r="G50" s="16">
        <f>IFERROR(ROUND(INDEX(#REF!,MATCH($A50,#REF!,0),MATCH(G$2,#REF!,0)),2),0)</f>
        <v>0</v>
      </c>
      <c r="H50" s="17">
        <f>IFERROR(ROUND(INDEX('Hospital Days'!$A$16:$G$109,MATCH($A50,'Hospital Days'!$A$16:$A$109,0),MATCH(G$2,'Hospital Days'!$A$16:$G$16,0))*HLOOKUP(G$2,'Hospital Days'!$B$6:$F$9,4,0),2),0)</f>
        <v>81829.960000000006</v>
      </c>
      <c r="I50" s="18">
        <v>0</v>
      </c>
      <c r="J50" s="19"/>
      <c r="K50" s="20"/>
      <c r="L50" s="16">
        <f>IFERROR(ROUND(INDEX(#REF!,MATCH($A50,#REF!,0),MATCH(L$2,#REF!,0)),2),0)</f>
        <v>0</v>
      </c>
      <c r="M50" s="17">
        <f>IFERROR(ROUND(INDEX('Hospital Days'!$A$16:$G$109,MATCH($A50,'Hospital Days'!$A$16:$A$109,0),MATCH(L$2,'Hospital Days'!$A$16:$G$16,0))*HLOOKUP(L$2,'Hospital Days'!$B$6:$F$9,4,0),2),0)</f>
        <v>103644.6</v>
      </c>
      <c r="N50" s="18">
        <v>0</v>
      </c>
      <c r="O50" s="19"/>
      <c r="P50" s="20"/>
      <c r="Q50" s="16">
        <f>IFERROR(ROUND(INDEX(#REF!,MATCH($A50,#REF!,0),MATCH(Q$2,#REF!,0)),2),0)</f>
        <v>0</v>
      </c>
      <c r="R50" s="17">
        <f>IFERROR(ROUND(INDEX('Hospital Days'!$A$16:$G$109,MATCH($A50,'Hospital Days'!$A$16:$A$109,0),MATCH(Q$2,'Hospital Days'!$A$16:$G$16,0))*HLOOKUP(Q$2,'Hospital Days'!$B$6:$F$9,4,0),2),0)</f>
        <v>26777.01</v>
      </c>
      <c r="S50" s="18">
        <v>0</v>
      </c>
      <c r="T50" s="19"/>
      <c r="U50" s="20"/>
    </row>
    <row r="51" spans="1:21" x14ac:dyDescent="0.25">
      <c r="A51" s="15" t="s">
        <v>51</v>
      </c>
      <c r="B51" s="16">
        <f>IFERROR(ROUND(INDEX(#REF!,MATCH($A51,#REF!,0),MATCH(B$2,#REF!,0)),2),0)</f>
        <v>0</v>
      </c>
      <c r="C51" s="17">
        <f>IFERROR(ROUND(INDEX('Hospital Days'!$A$16:$G$109,MATCH($A51,'Hospital Days'!$A$16:$A$109,0),MATCH(B$2,'Hospital Days'!$A$16:$G$16,0))*HLOOKUP(B$2,'Hospital Days'!$B$6:$F$9,4,0),2),0)</f>
        <v>0</v>
      </c>
      <c r="D51" s="18">
        <v>0</v>
      </c>
      <c r="E51" s="19"/>
      <c r="F51" s="20"/>
      <c r="G51" s="16">
        <f>IFERROR(ROUND(INDEX(#REF!,MATCH($A51,#REF!,0),MATCH(G$2,#REF!,0)),2),0)</f>
        <v>0</v>
      </c>
      <c r="H51" s="17">
        <f>IFERROR(ROUND(INDEX('Hospital Days'!$A$16:$G$109,MATCH($A51,'Hospital Days'!$A$16:$A$109,0),MATCH(G$2,'Hospital Days'!$A$16:$G$16,0))*HLOOKUP(G$2,'Hospital Days'!$B$6:$F$9,4,0),2),0)</f>
        <v>0</v>
      </c>
      <c r="I51" s="18">
        <v>0</v>
      </c>
      <c r="J51" s="19"/>
      <c r="K51" s="20"/>
      <c r="L51" s="16">
        <f>IFERROR(ROUND(INDEX(#REF!,MATCH($A51,#REF!,0),MATCH(L$2,#REF!,0)),2),0)</f>
        <v>0</v>
      </c>
      <c r="M51" s="17">
        <f>IFERROR(ROUND(INDEX('Hospital Days'!$A$16:$G$109,MATCH($A51,'Hospital Days'!$A$16:$A$109,0),MATCH(L$2,'Hospital Days'!$A$16:$G$16,0))*HLOOKUP(L$2,'Hospital Days'!$B$6:$F$9,4,0),2),0)</f>
        <v>7026.75</v>
      </c>
      <c r="N51" s="18">
        <v>0</v>
      </c>
      <c r="O51" s="19"/>
      <c r="P51" s="20"/>
      <c r="Q51" s="16">
        <f>IFERROR(ROUND(INDEX(#REF!,MATCH($A51,#REF!,0),MATCH(Q$2,#REF!,0)),2),0)</f>
        <v>0</v>
      </c>
      <c r="R51" s="17">
        <f>IFERROR(ROUND(INDEX('Hospital Days'!$A$16:$G$109,MATCH($A51,'Hospital Days'!$A$16:$A$109,0),MATCH(Q$2,'Hospital Days'!$A$16:$G$16,0))*HLOOKUP(Q$2,'Hospital Days'!$B$6:$F$9,4,0),2),0)</f>
        <v>0</v>
      </c>
      <c r="S51" s="18">
        <v>0</v>
      </c>
      <c r="T51" s="19"/>
      <c r="U51" s="20"/>
    </row>
    <row r="52" spans="1:21" x14ac:dyDescent="0.25">
      <c r="A52" s="15" t="s">
        <v>121</v>
      </c>
      <c r="B52" s="16">
        <f>IFERROR(ROUND(INDEX(#REF!,MATCH($A52,#REF!,0),MATCH(B$2,#REF!,0)),2),0)</f>
        <v>0</v>
      </c>
      <c r="C52" s="17">
        <f>IFERROR(ROUND(INDEX('Hospital Days'!$A$16:$G$109,MATCH($A52,'Hospital Days'!$A$16:$A$109,0),MATCH(B$2,'Hospital Days'!$A$16:$G$16,0))*HLOOKUP(B$2,'Hospital Days'!$B$6:$F$9,4,0),2),0)</f>
        <v>0</v>
      </c>
      <c r="D52" s="18">
        <v>0</v>
      </c>
      <c r="E52" s="19"/>
      <c r="F52" s="20"/>
      <c r="G52" s="16">
        <f>IFERROR(ROUND(INDEX(#REF!,MATCH($A52,#REF!,0),MATCH(G$2,#REF!,0)),2),0)</f>
        <v>0</v>
      </c>
      <c r="H52" s="17">
        <f>IFERROR(ROUND(INDEX('Hospital Days'!$A$16:$G$109,MATCH($A52,'Hospital Days'!$A$16:$A$109,0),MATCH(G$2,'Hospital Days'!$A$16:$G$16,0))*HLOOKUP(G$2,'Hospital Days'!$B$6:$F$9,4,0),2),0)</f>
        <v>242567.37</v>
      </c>
      <c r="I52" s="18">
        <v>0</v>
      </c>
      <c r="J52" s="19"/>
      <c r="K52" s="20"/>
      <c r="L52" s="16">
        <f>IFERROR(ROUND(INDEX(#REF!,MATCH($A52,#REF!,0),MATCH(L$2,#REF!,0)),2),0)</f>
        <v>0</v>
      </c>
      <c r="M52" s="17">
        <f>IFERROR(ROUND(INDEX('Hospital Days'!$A$16:$G$109,MATCH($A52,'Hospital Days'!$A$16:$A$109,0),MATCH(L$2,'Hospital Days'!$A$16:$G$16,0))*HLOOKUP(L$2,'Hospital Days'!$B$6:$F$9,4,0),2),0)</f>
        <v>224856.08</v>
      </c>
      <c r="N52" s="18">
        <v>0</v>
      </c>
      <c r="O52" s="19"/>
      <c r="P52" s="20"/>
      <c r="Q52" s="16">
        <f>IFERROR(ROUND(INDEX(#REF!,MATCH($A52,#REF!,0),MATCH(Q$2,#REF!,0)),2),0)</f>
        <v>0</v>
      </c>
      <c r="R52" s="17">
        <f>IFERROR(ROUND(INDEX('Hospital Days'!$A$16:$G$109,MATCH($A52,'Hospital Days'!$A$16:$A$109,0),MATCH(Q$2,'Hospital Days'!$A$16:$G$16,0))*HLOOKUP(Q$2,'Hospital Days'!$B$6:$F$9,4,0),2),0)</f>
        <v>662122.43999999994</v>
      </c>
      <c r="S52" s="18">
        <v>0</v>
      </c>
      <c r="T52" s="19"/>
      <c r="U52" s="20"/>
    </row>
    <row r="53" spans="1:21" x14ac:dyDescent="0.25">
      <c r="A53" s="15" t="s">
        <v>100</v>
      </c>
      <c r="B53" s="16">
        <f>IFERROR(ROUND(INDEX(#REF!,MATCH($A53,#REF!,0),MATCH(B$2,#REF!,0)),2),0)</f>
        <v>0</v>
      </c>
      <c r="C53" s="17">
        <f>IFERROR(ROUND(INDEX('Hospital Days'!$A$16:$G$109,MATCH($A53,'Hospital Days'!$A$16:$A$109,0),MATCH(B$2,'Hospital Days'!$A$16:$G$16,0))*HLOOKUP(B$2,'Hospital Days'!$B$6:$F$9,4,0),2),0)</f>
        <v>0</v>
      </c>
      <c r="D53" s="18">
        <v>0</v>
      </c>
      <c r="E53" s="19"/>
      <c r="F53" s="20"/>
      <c r="G53" s="16">
        <f>IFERROR(ROUND(INDEX(#REF!,MATCH($A53,#REF!,0),MATCH(G$2,#REF!,0)),2),0)</f>
        <v>0</v>
      </c>
      <c r="H53" s="17">
        <f>IFERROR(ROUND(INDEX('Hospital Days'!$A$16:$G$109,MATCH($A53,'Hospital Days'!$A$16:$A$109,0),MATCH(G$2,'Hospital Days'!$A$16:$G$16,0))*HLOOKUP(G$2,'Hospital Days'!$B$6:$F$9,4,0),2),0)</f>
        <v>0</v>
      </c>
      <c r="I53" s="18">
        <v>0</v>
      </c>
      <c r="J53" s="19"/>
      <c r="K53" s="20"/>
      <c r="L53" s="16">
        <f>IFERROR(ROUND(INDEX(#REF!,MATCH($A53,#REF!,0),MATCH(L$2,#REF!,0)),2),0)</f>
        <v>0</v>
      </c>
      <c r="M53" s="17">
        <f>IFERROR(ROUND(INDEX('Hospital Days'!$A$16:$G$109,MATCH($A53,'Hospital Days'!$A$16:$A$109,0),MATCH(L$2,'Hospital Days'!$A$16:$G$16,0))*HLOOKUP(L$2,'Hospital Days'!$B$6:$F$9,4,0),2),0)</f>
        <v>0</v>
      </c>
      <c r="N53" s="18">
        <v>0</v>
      </c>
      <c r="O53" s="19"/>
      <c r="P53" s="20"/>
      <c r="Q53" s="16">
        <f>IFERROR(ROUND(INDEX(#REF!,MATCH($A53,#REF!,0),MATCH(Q$2,#REF!,0)),2),0)</f>
        <v>0</v>
      </c>
      <c r="R53" s="17">
        <f>IFERROR(ROUND(INDEX('Hospital Days'!$A$16:$G$109,MATCH($A53,'Hospital Days'!$A$16:$A$109,0),MATCH(Q$2,'Hospital Days'!$A$16:$G$16,0))*HLOOKUP(Q$2,'Hospital Days'!$B$6:$F$9,4,0),2),0)</f>
        <v>0</v>
      </c>
      <c r="S53" s="18">
        <v>0</v>
      </c>
      <c r="T53" s="19"/>
      <c r="U53" s="20"/>
    </row>
    <row r="54" spans="1:21" x14ac:dyDescent="0.25">
      <c r="B54" s="21"/>
      <c r="C54" s="21"/>
      <c r="G54" s="21"/>
      <c r="H54" s="21">
        <f>IF(ABS(ROUND(SUM(H4:H53),2)-ROUND(HLOOKUP(G2,'Hospital Days'!$C$6:$F$7,2,0),2))&lt;=0.05,0,"no match")</f>
        <v>0</v>
      </c>
      <c r="L54" s="21"/>
      <c r="M54" s="21">
        <f>IF(ABS(ROUND(SUM(M4:M53),2)-ROUND(HLOOKUP(L2,'Hospital Days'!$C$6:$F$7,2,0),2))&lt;=0.05,0,"no match")</f>
        <v>0</v>
      </c>
      <c r="Q54" s="21"/>
      <c r="R54" s="21">
        <f>IF(ABS(ROUND(SUM(R4:R53),2)-ROUND(HLOOKUP(Q2,'Hospital Days'!$C$6:$F$7,2,0),2))&lt;=0.05,0,"no match")</f>
        <v>0</v>
      </c>
    </row>
    <row r="55" spans="1:21" x14ac:dyDescent="0.25">
      <c r="C55" s="22"/>
      <c r="L55" s="22"/>
    </row>
    <row r="56" spans="1:21" x14ac:dyDescent="0.25">
      <c r="C56" s="22"/>
    </row>
  </sheetData>
  <sheetProtection algorithmName="SHA-512" hashValue="3YakoAv6/FmaLPS6xXr7Lyap0vsip3+0dakEPNiGyGNMfYyxx9r+xKvXGHvZNmun/FTkeKrugxY9ELZAiGa0yw==" saltValue="q7h3hew3C8/8V12haNwTpw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scale="39" orientation="landscape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F835F6-98C0-4407-9922-9D0C478FE7FC}"/>
</file>

<file path=customXml/itemProps2.xml><?xml version="1.0" encoding="utf-8"?>
<ds:datastoreItem xmlns:ds="http://schemas.openxmlformats.org/officeDocument/2006/customXml" ds:itemID="{DAF3B2AF-6DA2-4B30-93A3-0FFE8EEA3394}"/>
</file>

<file path=customXml/itemProps3.xml><?xml version="1.0" encoding="utf-8"?>
<ds:datastoreItem xmlns:ds="http://schemas.openxmlformats.org/officeDocument/2006/customXml" ds:itemID="{AFE9615D-9D20-48B7-B300-3F1C9ED39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2021-08-19T15:41:22Z</cp:lastPrinted>
  <dcterms:created xsi:type="dcterms:W3CDTF">2017-03-22T18:47:52Z</dcterms:created>
  <dcterms:modified xsi:type="dcterms:W3CDTF">2021-08-19T15:41:27Z</dcterms:modified>
</cp:coreProperties>
</file>