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BCRP Shared\08 Medical Policy Team - Shared\JoLynn\PDN Acuity Grid\"/>
    </mc:Choice>
  </mc:AlternateContent>
  <xr:revisionPtr revIDLastSave="0" documentId="8_{A688E030-85B7-4F8A-84B7-FBFF9D0E1083}" xr6:coauthVersionLast="47" xr6:coauthVersionMax="47" xr10:uidLastSave="{00000000-0000-0000-0000-000000000000}"/>
  <bookViews>
    <workbookView xWindow="28680" yWindow="-120" windowWidth="29040" windowHeight="15840" xr2:uid="{DEF8DD67-1DDA-41E3-9CA6-C7154D5028D7}"/>
  </bookViews>
  <sheets>
    <sheet name="Nursing Acuity Grid" sheetId="4" r:id="rId1"/>
    <sheet name="Scoring Guidelines" sheetId="2" r:id="rId2"/>
    <sheet name="Comments" sheetId="3" r:id="rId3"/>
  </sheets>
  <definedNames>
    <definedName name="_xlnm.Print_Area" localSheetId="0">'Nursing Acuity Grid'!$A$1:$J$280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2" i="4" l="1"/>
  <c r="I206" i="4"/>
  <c r="I198" i="4"/>
  <c r="I144" i="4"/>
  <c r="I119" i="4"/>
  <c r="I84" i="4"/>
  <c r="I60" i="4"/>
  <c r="I54" i="4"/>
  <c r="I43" i="4"/>
  <c r="I34" i="4"/>
  <c r="I22" i="4"/>
  <c r="I27" i="4" s="1"/>
  <c r="F14" i="4"/>
  <c r="I99" i="4"/>
  <c r="I241" i="4"/>
  <c r="I129" i="4"/>
  <c r="I136" i="4" s="1"/>
  <c r="I162" i="4"/>
  <c r="I165" i="4" s="1"/>
  <c r="I151" i="4"/>
  <c r="I170" i="4"/>
  <c r="I176" i="4"/>
  <c r="I184" i="4" s="1"/>
  <c r="I190" i="4"/>
  <c r="I191" i="4" s="1"/>
  <c r="I230" i="4"/>
  <c r="I108" i="4"/>
  <c r="I222" i="4"/>
  <c r="I225" i="4" s="1"/>
  <c r="I253" i="4"/>
  <c r="I257" i="4" s="1"/>
  <c r="I81" i="4"/>
  <c r="I79" i="4"/>
  <c r="I78" i="4"/>
  <c r="I77" i="4"/>
  <c r="I76" i="4"/>
  <c r="I67" i="4"/>
  <c r="I112" i="4"/>
  <c r="I120" i="4"/>
  <c r="I121" i="4"/>
  <c r="I157" i="4" l="1"/>
  <c r="I90" i="4"/>
  <c r="I217" i="4"/>
  <c r="I246" i="4"/>
  <c r="I123" i="4"/>
  <c r="I171" i="4"/>
  <c r="I260" i="4" l="1"/>
</calcChain>
</file>

<file path=xl/sharedStrings.xml><?xml version="1.0" encoding="utf-8"?>
<sst xmlns="http://schemas.openxmlformats.org/spreadsheetml/2006/main" count="261" uniqueCount="165">
  <si>
    <t>Points</t>
  </si>
  <si>
    <t>Score</t>
  </si>
  <si>
    <t>TOTAL:</t>
  </si>
  <si>
    <t>RESPIRATORY NEEDS</t>
  </si>
  <si>
    <t>Comments</t>
  </si>
  <si>
    <t>Thank You.</t>
  </si>
  <si>
    <t>*</t>
  </si>
  <si>
    <t>PRIVATE DUTY NURSING ACUITY GRID</t>
  </si>
  <si>
    <t>GUIDELINES</t>
  </si>
  <si>
    <t>Instructions:</t>
  </si>
  <si>
    <t>BiPAP or CPAP by nurse during shift, greater than 8 hrs per day</t>
  </si>
  <si>
    <t>BiPAP ST by nurse during shift, spontaneous timed with rate used to ventilate at night</t>
  </si>
  <si>
    <t>Refer to the Home Health provider manual, Chapter 8-11 Private Duty Nursing (PDN), for scoring guidelines.</t>
  </si>
  <si>
    <t>Nursing Assessment</t>
  </si>
  <si>
    <t>Clinical assessment required every 4 hours</t>
  </si>
  <si>
    <t>Clinical assessment required more than every 4 hours</t>
  </si>
  <si>
    <t>Clinical assessment every hour or more often</t>
  </si>
  <si>
    <t>Select one:</t>
  </si>
  <si>
    <t>Minimum Requirements for Coverage of Private Duty Nursing</t>
  </si>
  <si>
    <t>The patient’s medical care and needs can be safely and effectively managed in the home setting.</t>
  </si>
  <si>
    <t>The patient’s home has been determined to be a safe environment. This requires a home safety assessment demonstrating that there is no imminent threat of harm including high risks for deterioration or injury. Consideration of a patient’s risk of self-harm or harm to others should be documented as part of the home safety assessment.</t>
  </si>
  <si>
    <t>The patient’s responsible caregiver(s) support network can be present and physically participate in their care a minimum of 5 hours per day.</t>
  </si>
  <si>
    <t>The patient’s responsible caregiver(s) are capable of effectively and safely administering care to the patient.</t>
  </si>
  <si>
    <t>The patient requires skilled nursing services and the application of clinical decision making.</t>
  </si>
  <si>
    <r>
      <t xml:space="preserve">* A responsible caregiver is any person that meets the definition as outlined in </t>
    </r>
    <r>
      <rPr>
        <i/>
        <sz val="11"/>
        <rFont val="Times New Roman"/>
        <family val="1"/>
      </rPr>
      <t>Utah Annotated Code 58-31b-308</t>
    </r>
    <r>
      <rPr>
        <sz val="11"/>
        <rFont val="Times New Roman"/>
        <family val="1"/>
      </rPr>
      <t xml:space="preserve"> and </t>
    </r>
    <r>
      <rPr>
        <i/>
        <sz val="11"/>
        <rFont val="Times New Roman"/>
        <family val="1"/>
      </rPr>
      <t>Utah Administrative Code R156-31b. Nurse Practice Act Rule</t>
    </r>
    <r>
      <rPr>
        <sz val="11"/>
        <rFont val="Times New Roman"/>
        <family val="1"/>
      </rPr>
      <t>. A responsible caregiver means a patient's spouse, adult child, parent, foster parent, or legal guardian who is primarily responsible for providing nursing care to the patient.</t>
    </r>
  </si>
  <si>
    <t>Oxygen PRN based on pulse oximeter, at least once per week</t>
  </si>
  <si>
    <t>Oxygen administration required with or without titration (daily use)</t>
  </si>
  <si>
    <t>Oxygen management with heated humidifier</t>
  </si>
  <si>
    <t>Humidifier and oxygen, direct via trach tube without ventilator</t>
  </si>
  <si>
    <t>Standby, respiratory assistance, or used at night for less than 1 hour</t>
  </si>
  <si>
    <t>Ventilator used less than 7 hours per day</t>
  </si>
  <si>
    <t>Management for active weaning</t>
  </si>
  <si>
    <t>7 to 12 hours per day, but not continuous</t>
  </si>
  <si>
    <t>12 hours or more per day, but not continuous</t>
  </si>
  <si>
    <t>Continuous use or no respiratory effort</t>
  </si>
  <si>
    <t>Bilevel Positive Airway Pressure (BPAP) and Continuous Positive Airway Pressure (CPAP)</t>
  </si>
  <si>
    <t>Suctioning</t>
  </si>
  <si>
    <t>Nasal or Oral, unstable airway clearance or desaturations &gt; than 10 times per shift</t>
  </si>
  <si>
    <t>Tracheal 10 times or less per day, or less often than every 2 hours</t>
  </si>
  <si>
    <t>Tracheal 11 times or more per day, or every 2 hours or more often</t>
  </si>
  <si>
    <t>Respiratory support</t>
  </si>
  <si>
    <t>Ventilator</t>
  </si>
  <si>
    <t>Oxygen management</t>
  </si>
  <si>
    <t>Airway /Tracheostomy management</t>
  </si>
  <si>
    <t>Without complications, routine care</t>
  </si>
  <si>
    <t>No trach/airway clearance issues (aspiration risk)</t>
  </si>
  <si>
    <t>No trach/unstable airway with desaturations</t>
  </si>
  <si>
    <t>With complications or new trach placement within the last 6 months</t>
  </si>
  <si>
    <t>Scheduled chest physiotherapy management</t>
  </si>
  <si>
    <t>(Percussion, high-frequency chest wall oscillation (HFCWO) vest, cough assistive device)</t>
  </si>
  <si>
    <t xml:space="preserve">2 treatments per day </t>
  </si>
  <si>
    <t>2 to 4 treatments per day</t>
  </si>
  <si>
    <t>5 to 6 treatments per day</t>
  </si>
  <si>
    <t>Greater than 6 treatments per day</t>
  </si>
  <si>
    <t>Select One:</t>
  </si>
  <si>
    <t>Nebulizer Treatment and Management</t>
  </si>
  <si>
    <t>Less than daily but at least once every 7 days</t>
  </si>
  <si>
    <t>1 to 4 doses in 24 hours</t>
  </si>
  <si>
    <t>6 doses in 24 hours or every 4 hours</t>
  </si>
  <si>
    <t xml:space="preserve">8 doses in 24 hours or every 3 hours </t>
  </si>
  <si>
    <t>12 doses in 24 hours or every 2 hours or more</t>
  </si>
  <si>
    <t>Medication Management</t>
  </si>
  <si>
    <t xml:space="preserve">Select all that apply: </t>
  </si>
  <si>
    <t>Insulin administration with glucose monitoring.</t>
  </si>
  <si>
    <t>Injectable medication management (excluding insulin medication)</t>
  </si>
  <si>
    <t>Pain medication infusion</t>
  </si>
  <si>
    <t>Antibiotic administration (IV or IM if given within the last 6 months)</t>
  </si>
  <si>
    <t>Chemotherapy infusion management</t>
  </si>
  <si>
    <t>Intravenous (IV) Infusion Management</t>
  </si>
  <si>
    <t>Includes device use and care, infusion administration, and monitoring infusion reaction.</t>
  </si>
  <si>
    <t>Peripheral intravenous (IV) access and management</t>
  </si>
  <si>
    <t>Central or peripherally inserted central catheter (PICC) line access and management</t>
  </si>
  <si>
    <t xml:space="preserve">Less often than daily but at least weekly </t>
  </si>
  <si>
    <t>Less often than every 4 hours but at least daily</t>
  </si>
  <si>
    <t>Every 4 hours or more often</t>
  </si>
  <si>
    <t>Medication administration of 1 to 3 doses per day</t>
  </si>
  <si>
    <t>Medication administration of 4 to 6 doses per day</t>
  </si>
  <si>
    <t>Medication administration of 7 or more doses per day</t>
  </si>
  <si>
    <t>Endocrine System</t>
  </si>
  <si>
    <t>Diabetes Mellitus (DM) Type 1 or Type 2</t>
  </si>
  <si>
    <t>Select all that apply:</t>
  </si>
  <si>
    <t>Glucose monitoring without medication/insulin administration</t>
  </si>
  <si>
    <t>Controlled A1C with an A1C less than or equal to 7%</t>
  </si>
  <si>
    <t>Conventional split-mixed insulin therapy</t>
  </si>
  <si>
    <t>Continuous subcutaneous insulin infusion (CSII) Insulin pump therapy</t>
  </si>
  <si>
    <t>Uncontrolled with an A1C greater than 7.5%</t>
  </si>
  <si>
    <t>Diabetic Ketoacidosis (DKA) within the last 6 months</t>
  </si>
  <si>
    <t>Intensive insulin management (IIM) multiple daily injections</t>
  </si>
  <si>
    <t xml:space="preserve">Select one: </t>
  </si>
  <si>
    <t>Gastrointestinal System</t>
  </si>
  <si>
    <t>Bowel Management</t>
  </si>
  <si>
    <t xml:space="preserve">Bowel incontinence at least daily in members 3 years of age or older </t>
  </si>
  <si>
    <t>Digital stimulation at least daily and/or enema administration with incontinence</t>
  </si>
  <si>
    <t xml:space="preserve">Colostomy or ileostomy care once per day or more often </t>
  </si>
  <si>
    <t>Nutritional Management</t>
  </si>
  <si>
    <t>Management of complications: adjustment or replacement of tube, frequent venting, or Farrel bag use</t>
  </si>
  <si>
    <t xml:space="preserve">Gastrostomy (G-tube) or jejunostomy tube (J-tube) care </t>
  </si>
  <si>
    <t>Nasogastric tube care (NG-tube)</t>
  </si>
  <si>
    <t>Enteral nutrition (pump or bolus) administration of feeding, residual check, adjustment, or replacement of the tube.</t>
  </si>
  <si>
    <t xml:space="preserve">Parenteral nutrition with central line care </t>
  </si>
  <si>
    <t>Urinary System</t>
  </si>
  <si>
    <t xml:space="preserve">Bladder incontinence at least daily in member’s 3 years of age or older </t>
  </si>
  <si>
    <t>Urinary catheter, intermittent management, bladder irrigation</t>
  </si>
  <si>
    <t>Urinary catheter, suprapubic indwelling management, urostomy, or vesicostomy care once per day or more often</t>
  </si>
  <si>
    <t>Contact Precautions</t>
  </si>
  <si>
    <t>Requires isolation for infectious disease (i.e., tuberculosis, wound drainage, MRSA) or protective isolation (Nursing care activities for creating and maintaining isolation must be documented)</t>
  </si>
  <si>
    <t>Integumentary System</t>
  </si>
  <si>
    <t xml:space="preserve">Prescribed skin treatment (medication application or open wound care) more than one time daily. </t>
  </si>
  <si>
    <t>Burn care</t>
  </si>
  <si>
    <t>Wound vacuum management</t>
  </si>
  <si>
    <t xml:space="preserve">Postoperative care (within 45 days of surgery) for new or revised tracheostomy, ventricular shunt, or open abdominal or orthopedic surgery (e.g., halo care, external fixator, etc.) </t>
  </si>
  <si>
    <t xml:space="preserve">Stage 1 or 2 wound management once per day or more often </t>
  </si>
  <si>
    <t xml:space="preserve">Stage 3 or 4 wound management once per day or more often </t>
  </si>
  <si>
    <t xml:space="preserve">Stage 3 or 4 wound management once per day or more often and multiple wound sites </t>
  </si>
  <si>
    <t>Lymphatic System</t>
  </si>
  <si>
    <t>Edema (application of Ted Hose or Lymphatic wraps)</t>
  </si>
  <si>
    <t>Nervous System</t>
  </si>
  <si>
    <t>Seizure Management</t>
  </si>
  <si>
    <t>Pick the one that represents the highest level of Skilled Nursing</t>
  </si>
  <si>
    <t>Yearly – 10 or fewer in the last 12 months</t>
  </si>
  <si>
    <t>Monthly – 1 to 3 per month</t>
  </si>
  <si>
    <t xml:space="preserve">Weekly – 1 to 3 per week </t>
  </si>
  <si>
    <t>Daily or more often, requires at least four days per week (includes seizure clusters)</t>
  </si>
  <si>
    <t>Duration</t>
  </si>
  <si>
    <t>Less than 5 minutes</t>
  </si>
  <si>
    <t>Greater than 5 minutes (status epilepticus)</t>
  </si>
  <si>
    <t xml:space="preserve">Interventions </t>
  </si>
  <si>
    <t xml:space="preserve">Maintenance medication </t>
  </si>
  <si>
    <t>Oxygen administration/Titration</t>
  </si>
  <si>
    <t>Emergency rescue medication (must have been administered in the previous 6 months)</t>
  </si>
  <si>
    <t xml:space="preserve">Deep brain stimulator, VNS seizure magnet, and maintenance </t>
  </si>
  <si>
    <r>
      <t xml:space="preserve">Behavioral Health
</t>
    </r>
    <r>
      <rPr>
        <sz val="10"/>
        <rFont val="Times New Roman"/>
        <family val="1"/>
      </rPr>
      <t>Selection of a behavior signifies that nursing interventions are required or affect the performance of skilled nursing</t>
    </r>
  </si>
  <si>
    <t xml:space="preserve">Confused, disoriented behavior </t>
  </si>
  <si>
    <t>Self-abusive behavior management with preventive intervention is needed.</t>
  </si>
  <si>
    <t>Combative behavior, non-cooperative</t>
  </si>
  <si>
    <t>Mobility Assistance and Management</t>
  </si>
  <si>
    <t xml:space="preserve">Impaired communication (e.g., visual, auditory, tactile) management </t>
  </si>
  <si>
    <t xml:space="preserve">Range-of-motion (ROM) or Active-Passive Range-of-Motion (APROM) exercises every 8 hours or more often. </t>
  </si>
  <si>
    <t>Cast, brace, or helmet management</t>
  </si>
  <si>
    <t>Rehabilitation therapy, Physical Therapy (PT), and Occupational Therapy (OT) with nurse-assisted participation in therapy</t>
  </si>
  <si>
    <t>Immobilizer management (e.g., orthotic, brace, splint) with removal and replacement at least twice per shift.</t>
  </si>
  <si>
    <t>Lift (total weight of 55 to 125 pounds), Transfer Assist Equipment</t>
  </si>
  <si>
    <t>Activities of daily living (ADL) support is needed for more than 4 hours per day to maximize a member's independence.</t>
  </si>
  <si>
    <t>Lift, (partial or total weight of more than 125 pounds) Transfer Assist Equipment</t>
  </si>
  <si>
    <t>Ambulation deficit with the use of walker, wheelchair, or crutches</t>
  </si>
  <si>
    <t>Ambulation deficit related to age appropriateness</t>
  </si>
  <si>
    <t>Transfer Assist Equipment</t>
  </si>
  <si>
    <t xml:space="preserve">Total self-care deficit (e.g., wheelchair/bed-bound) </t>
  </si>
  <si>
    <t>Social Determinants of Care</t>
  </si>
  <si>
    <t>Family Situation/Considerations</t>
  </si>
  <si>
    <t>The patient has multiple responsible caregivers available to assist with their medical needs. Each must be capable of safely and effectively administering medical care to the patient.
Responsible caregivers must be available to help with patient medical care for at least 5 hours per day.</t>
  </si>
  <si>
    <t>The patient only has one responsible caregiver to attend to their medical needs. The responsible caregiver must be capable of safely and effectively administering medical care to the patient.
The responsible caregiver must be available to help with the patient’s medical needs a minimum of 5 hours per day to indicate yes.</t>
  </si>
  <si>
    <t>The patient’s responsible caregiver(s) works or attends school 30 hours or more per week.
In instances where two responsible caregivers are available, each must work or attend school 30 hours or more per week.</t>
  </si>
  <si>
    <r>
      <rPr>
        <i/>
        <sz val="11"/>
        <rFont val="Times New Roman"/>
        <family val="1"/>
      </rPr>
      <t xml:space="preserve">To qualify for private duty nursing (PDN) each of the following criteria must be met with supporting documentation. Please check each criteria point that the patient meets.  </t>
    </r>
    <r>
      <rPr>
        <sz val="11"/>
        <rFont val="Times New Roman"/>
        <family val="1"/>
      </rPr>
      <t xml:space="preserve"> </t>
    </r>
  </si>
  <si>
    <r>
      <t xml:space="preserve">Skilled nursing assessments </t>
    </r>
    <r>
      <rPr>
        <sz val="11"/>
        <rFont val="Times New Roman"/>
        <family val="1"/>
      </rPr>
      <t xml:space="preserve">by a licensed nurse evaluate clinical conditions and perform appropriate interventions. Assessments include vital signs, respiratory status, neurological system, overall status assessment, and interventions. </t>
    </r>
  </si>
  <si>
    <r>
      <rPr>
        <sz val="10"/>
        <rFont val="Times New Roman"/>
        <family val="1"/>
      </rPr>
      <t xml:space="preserve">The Private Duty Nursing Acuity Grid indicates the average amount of skilled nursing treatment or services as documented by concurrent health records for each of the services listed below:
• For the first certification period, these skilled nursing services are estimated by the nurse per shift. 
• For recertification period(s), the </t>
    </r>
    <r>
      <rPr>
        <b/>
        <sz val="10"/>
        <rFont val="Times New Roman"/>
        <family val="1"/>
      </rPr>
      <t>average</t>
    </r>
    <r>
      <rPr>
        <sz val="10"/>
        <rFont val="Times New Roman"/>
        <family val="1"/>
      </rPr>
      <t xml:space="preserve"> amount of skilled nursing services performed by the nurse per shift. </t>
    </r>
  </si>
  <si>
    <r>
      <t xml:space="preserve">Weaning achieved with ongoing postweaning monitoring and management
</t>
    </r>
    <r>
      <rPr>
        <i/>
        <sz val="11"/>
        <rFont val="Times New Roman"/>
        <family val="1"/>
      </rPr>
      <t>Weaning should typically take no more than 30 days</t>
    </r>
  </si>
  <si>
    <r>
      <rPr>
        <b/>
        <sz val="11"/>
        <rFont val="Times New Roman"/>
        <family val="1"/>
      </rPr>
      <t>Infusion Access and Related Medication Management</t>
    </r>
    <r>
      <rPr>
        <sz val="11"/>
        <rFont val="Times New Roman"/>
        <family val="1"/>
      </rPr>
      <t xml:space="preserve">
Includes access care, administration, and monitoring reaction.
</t>
    </r>
    <r>
      <rPr>
        <i/>
        <sz val="10"/>
        <rFont val="Times New Roman"/>
        <family val="1"/>
      </rPr>
      <t>Note: This section includes medications not administered PO, NG, G/J Tube
Count towards score if administered after last evaluation was completed</t>
    </r>
  </si>
  <si>
    <r>
      <rPr>
        <b/>
        <i/>
        <sz val="11"/>
        <rFont val="Times New Roman"/>
        <family val="1"/>
      </rPr>
      <t>Medication Administration and Monitoring</t>
    </r>
    <r>
      <rPr>
        <sz val="11"/>
        <rFont val="Times New Roman"/>
        <family val="1"/>
      </rPr>
      <t xml:space="preserve">
Does not include nebulizer treatments or medications administered via IV. 
Includes OTC/ Topical/PRN medications.</t>
    </r>
  </si>
  <si>
    <t>Select if True:</t>
  </si>
  <si>
    <t>Mobility Management</t>
  </si>
  <si>
    <t xml:space="preserve">Multiply the total grid points above by the multiplier for updated points </t>
  </si>
  <si>
    <t>Results:</t>
  </si>
  <si>
    <t>GRAND TOTAL FOR ALL CATEGORIES ON NURSING ACUITY GRID :</t>
  </si>
  <si>
    <t>None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</si>
</sst>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b/>
      <sz val="10"/>
      <name val="Arial"/>
      <family val="2"/>
    </font>
    <font>
      <sz val="8"/>
      <name val="Arial"/>
      <family val="2"/>
    </font>
    <font>
      <sz val="11"/>
      <name val="Arial"/>
      <family val="2"/>
    </font>
    <font>
      <b/>
      <sz val="11"/>
      <name val="Arial"/>
      <family val="2"/>
    </font>
    <font>
      <sz val="22"/>
      <name val="Arial"/>
      <family val="2"/>
    </font>
    <font>
      <sz val="12"/>
      <name val="Arial"/>
      <family val="2"/>
    </font>
    <font>
      <sz val="10"/>
      <name val="Arial"/>
      <family val="2"/>
    </font>
    <font>
      <b/>
      <sz val="12"/>
      <name val="Arial"/>
      <family val="2"/>
    </font>
    <font>
      <b/>
      <u/>
      <sz val="14"/>
      <name val="Arial"/>
      <family val="2"/>
    </font>
    <font>
      <b/>
      <u/>
      <sz val="12"/>
      <name val="Arial"/>
      <family val="2"/>
    </font>
    <font>
      <sz val="16"/>
      <name val="Arial"/>
      <family val="2"/>
    </font>
    <font>
      <b/>
      <u/>
      <sz val="20"/>
      <name val="Arial"/>
      <family val="2"/>
    </font>
    <font>
      <sz val="8"/>
      <name val="Arial"/>
      <family val="2"/>
    </font>
    <font>
      <sz val="12"/>
      <name val="Times New Roman"/>
      <family val="1"/>
    </font>
    <font>
      <sz val="10"/>
      <name val="Times New Roman"/>
      <family val="1"/>
    </font>
    <font>
      <sz val="11"/>
      <name val="Times New Roman"/>
      <family val="1"/>
    </font>
    <font>
      <i/>
      <sz val="11"/>
      <name val="Times New Roman"/>
      <family val="1"/>
    </font>
    <font>
      <b/>
      <i/>
      <sz val="11"/>
      <name val="Times New Roman"/>
      <family val="1"/>
    </font>
    <font>
      <b/>
      <sz val="11"/>
      <name val="Times New Roman"/>
      <family val="1"/>
    </font>
    <font>
      <b/>
      <i/>
      <sz val="11"/>
      <color rgb="FF000000"/>
      <name val="Times New Roman"/>
      <family val="1"/>
    </font>
    <font>
      <sz val="11"/>
      <color rgb="FF000000"/>
      <name val="Times New Roman"/>
      <family val="1"/>
    </font>
    <font>
      <b/>
      <sz val="16"/>
      <name val="Times New Roman"/>
      <family val="1"/>
    </font>
    <font>
      <i/>
      <sz val="10"/>
      <name val="Arial"/>
      <family val="2"/>
    </font>
    <font>
      <i/>
      <sz val="10"/>
      <name val="Times New Roman"/>
      <family val="1"/>
    </font>
    <font>
      <b/>
      <sz val="12"/>
      <name val="Times New Roman"/>
      <family val="1"/>
    </font>
    <font>
      <b/>
      <sz val="14"/>
      <name val="Times New Roman"/>
      <family val="1"/>
    </font>
    <font>
      <b/>
      <sz val="10"/>
      <name val="Times New Roman"/>
      <family val="1"/>
    </font>
    <font>
      <i/>
      <sz val="11"/>
      <color rgb="FF000000"/>
      <name val="Times New Roman"/>
      <family val="1"/>
    </font>
    <font>
      <b/>
      <i/>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7" fillId="0" borderId="0"/>
  </cellStyleXfs>
  <cellXfs count="229">
    <xf numFmtId="0" fontId="0" fillId="0" borderId="0" xfId="0"/>
    <xf numFmtId="0" fontId="5" fillId="0" borderId="0" xfId="0" applyFont="1"/>
    <xf numFmtId="0" fontId="6" fillId="0" borderId="1" xfId="0" applyFont="1" applyBorder="1" applyAlignment="1">
      <alignment horizontal="right"/>
    </xf>
    <xf numFmtId="0" fontId="7" fillId="0" borderId="0" xfId="0" applyFont="1" applyAlignment="1">
      <alignment vertical="center"/>
    </xf>
    <xf numFmtId="0" fontId="6" fillId="0" borderId="0" xfId="0" applyFont="1" applyAlignment="1">
      <alignment vertical="center"/>
    </xf>
    <xf numFmtId="164" fontId="6" fillId="0" borderId="0" xfId="0" applyNumberFormat="1" applyFont="1" applyAlignment="1">
      <alignment horizontal="center" vertical="center"/>
    </xf>
    <xf numFmtId="164" fontId="7" fillId="0" borderId="0" xfId="0" applyNumberFormat="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164" fontId="6" fillId="0" borderId="3"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10" fillId="0" borderId="0" xfId="0" applyFont="1" applyAlignment="1">
      <alignment vertical="center"/>
    </xf>
    <xf numFmtId="0" fontId="8" fillId="0" borderId="0" xfId="0" applyFont="1" applyAlignment="1">
      <alignment vertical="center"/>
    </xf>
    <xf numFmtId="0" fontId="7" fillId="0" borderId="6" xfId="0" applyFont="1" applyBorder="1" applyAlignment="1">
      <alignment vertical="center"/>
    </xf>
    <xf numFmtId="164" fontId="1" fillId="0" borderId="0" xfId="0" applyNumberFormat="1" applyFont="1" applyAlignment="1">
      <alignment horizontal="center" vertical="center"/>
    </xf>
    <xf numFmtId="164" fontId="7" fillId="0" borderId="7" xfId="0" applyNumberFormat="1" applyFont="1" applyBorder="1" applyAlignment="1">
      <alignment horizontal="center" vertical="center"/>
    </xf>
    <xf numFmtId="0" fontId="7" fillId="0" borderId="8" xfId="0" applyFont="1" applyBorder="1" applyAlignment="1">
      <alignment vertical="center"/>
    </xf>
    <xf numFmtId="0" fontId="7" fillId="0" borderId="1" xfId="0" applyFont="1" applyBorder="1" applyAlignment="1">
      <alignment vertical="center"/>
    </xf>
    <xf numFmtId="164" fontId="7" fillId="0" borderId="1" xfId="0" applyNumberFormat="1" applyFont="1" applyBorder="1" applyAlignment="1">
      <alignment horizontal="center" vertical="center"/>
    </xf>
    <xf numFmtId="0" fontId="7" fillId="0" borderId="9" xfId="0" applyFont="1" applyBorder="1" applyAlignment="1">
      <alignment vertical="center"/>
    </xf>
    <xf numFmtId="0" fontId="7" fillId="0" borderId="0" xfId="0" applyFont="1" applyAlignment="1">
      <alignment horizontal="right" vertical="center"/>
    </xf>
    <xf numFmtId="2" fontId="7" fillId="0" borderId="6" xfId="0" applyNumberFormat="1" applyFont="1" applyBorder="1" applyAlignment="1">
      <alignment horizontal="center" vertical="center"/>
    </xf>
    <xf numFmtId="0" fontId="7" fillId="0" borderId="1" xfId="0" applyFont="1" applyBorder="1" applyAlignment="1">
      <alignment horizontal="right" vertical="center"/>
    </xf>
    <xf numFmtId="164" fontId="1" fillId="0" borderId="1" xfId="0" applyNumberFormat="1" applyFont="1" applyBorder="1" applyAlignment="1">
      <alignment horizontal="center" vertical="center"/>
    </xf>
    <xf numFmtId="0" fontId="7" fillId="0" borderId="0" xfId="0" applyFont="1" applyAlignment="1" applyProtection="1">
      <alignment vertical="center"/>
      <protection locked="0"/>
    </xf>
    <xf numFmtId="0" fontId="6" fillId="0" borderId="0" xfId="0" applyFont="1" applyAlignment="1">
      <alignment horizontal="right" vertical="top"/>
    </xf>
    <xf numFmtId="0" fontId="11" fillId="0" borderId="0" xfId="0" applyFont="1" applyAlignment="1">
      <alignment horizontal="right" vertical="top"/>
    </xf>
    <xf numFmtId="0" fontId="3" fillId="0" borderId="0" xfId="0" applyFont="1" applyAlignment="1">
      <alignment vertical="top"/>
    </xf>
    <xf numFmtId="0" fontId="0" fillId="0" borderId="0" xfId="0" applyAlignment="1">
      <alignment vertical="top"/>
    </xf>
    <xf numFmtId="0" fontId="9" fillId="0" borderId="0" xfId="0" applyFont="1" applyAlignment="1">
      <alignment vertical="top"/>
    </xf>
    <xf numFmtId="0" fontId="3" fillId="0" borderId="0" xfId="0" applyFont="1" applyAlignment="1">
      <alignment vertical="top" wrapText="1"/>
    </xf>
    <xf numFmtId="0" fontId="4" fillId="0" borderId="0" xfId="0" applyFont="1" applyAlignment="1">
      <alignment vertical="top" wrapText="1"/>
    </xf>
    <xf numFmtId="0" fontId="12" fillId="0" borderId="0" xfId="0" applyFont="1" applyAlignment="1">
      <alignment horizontal="center"/>
    </xf>
    <xf numFmtId="0" fontId="14" fillId="0" borderId="0" xfId="0" applyFont="1"/>
    <xf numFmtId="0" fontId="4" fillId="0" borderId="0" xfId="0" applyFont="1" applyAlignment="1">
      <alignment horizontal="left" vertical="top"/>
    </xf>
    <xf numFmtId="0" fontId="3" fillId="0" borderId="0" xfId="0" applyFont="1" applyAlignment="1">
      <alignment horizontal="left" vertical="top" wrapText="1" indent="2"/>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indent="1"/>
    </xf>
    <xf numFmtId="164" fontId="7" fillId="0" borderId="0" xfId="0" applyNumberFormat="1" applyFont="1" applyAlignment="1">
      <alignment vertical="center"/>
    </xf>
    <xf numFmtId="0" fontId="6" fillId="0" borderId="3" xfId="0" applyFont="1" applyBorder="1" applyAlignment="1">
      <alignment vertical="center"/>
    </xf>
    <xf numFmtId="0" fontId="7" fillId="0" borderId="0" xfId="0" applyFont="1" applyAlignment="1">
      <alignment horizontal="left" vertical="center" wrapText="1"/>
    </xf>
    <xf numFmtId="0" fontId="0" fillId="0" borderId="0" xfId="0" applyAlignment="1">
      <alignment vertical="center" wrapText="1"/>
    </xf>
    <xf numFmtId="0" fontId="16" fillId="0" borderId="0" xfId="0" applyFont="1" applyAlignment="1">
      <alignment vertical="center" wrapText="1"/>
    </xf>
    <xf numFmtId="0" fontId="16" fillId="0" borderId="8" xfId="0" applyFont="1" applyBorder="1" applyAlignment="1">
      <alignment vertical="center" wrapText="1"/>
    </xf>
    <xf numFmtId="0" fontId="16" fillId="0" borderId="0" xfId="0" applyFont="1" applyAlignment="1">
      <alignment wrapText="1"/>
    </xf>
    <xf numFmtId="0" fontId="7" fillId="0" borderId="12"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16" fillId="0" borderId="0" xfId="0" applyFont="1"/>
    <xf numFmtId="0" fontId="1" fillId="0" borderId="0" xfId="0" applyFont="1" applyAlignment="1">
      <alignment vertical="center"/>
    </xf>
    <xf numFmtId="0" fontId="17" fillId="0" borderId="0" xfId="0" applyFont="1"/>
    <xf numFmtId="0" fontId="16" fillId="0" borderId="0" xfId="0" applyFont="1" applyAlignment="1">
      <alignment vertical="center"/>
    </xf>
    <xf numFmtId="0" fontId="1" fillId="0" borderId="0" xfId="0" applyFont="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164" fontId="7" fillId="4" borderId="3" xfId="0" applyNumberFormat="1" applyFont="1" applyFill="1" applyBorder="1" applyAlignment="1">
      <alignment horizontal="center" vertical="center"/>
    </xf>
    <xf numFmtId="0" fontId="7" fillId="4" borderId="4" xfId="0" applyFont="1" applyFill="1" applyBorder="1" applyAlignment="1">
      <alignment vertical="center"/>
    </xf>
    <xf numFmtId="0" fontId="22" fillId="4" borderId="3" xfId="0" applyFont="1" applyFill="1" applyBorder="1" applyAlignment="1">
      <alignment horizontal="center"/>
    </xf>
    <xf numFmtId="0" fontId="23" fillId="0" borderId="0" xfId="0" applyFont="1" applyAlignment="1">
      <alignment vertical="center"/>
    </xf>
    <xf numFmtId="0" fontId="7" fillId="0" borderId="0" xfId="0" applyFont="1" applyAlignment="1">
      <alignment vertical="center" wrapText="1"/>
    </xf>
    <xf numFmtId="0" fontId="7"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164" fontId="7" fillId="2" borderId="3" xfId="0" applyNumberFormat="1" applyFont="1" applyFill="1" applyBorder="1" applyAlignment="1">
      <alignment horizontal="center" vertical="center"/>
    </xf>
    <xf numFmtId="0" fontId="7" fillId="2" borderId="4" xfId="0" applyFont="1" applyFill="1" applyBorder="1" applyAlignment="1">
      <alignment vertical="center"/>
    </xf>
    <xf numFmtId="0" fontId="16" fillId="0" borderId="12" xfId="0" applyFont="1" applyBorder="1" applyAlignment="1">
      <alignment vertical="center" wrapText="1"/>
    </xf>
    <xf numFmtId="0" fontId="16" fillId="0" borderId="12" xfId="0" applyFont="1" applyBorder="1" applyAlignment="1">
      <alignment wrapText="1"/>
    </xf>
    <xf numFmtId="0" fontId="16" fillId="0" borderId="20" xfId="0" applyFont="1" applyBorder="1" applyAlignment="1">
      <alignment vertical="center" wrapText="1"/>
    </xf>
    <xf numFmtId="0" fontId="6" fillId="0" borderId="11" xfId="0" applyFont="1" applyBorder="1" applyAlignment="1">
      <alignment vertical="center"/>
    </xf>
    <xf numFmtId="0" fontId="6" fillId="0" borderId="10" xfId="0" applyFont="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164" fontId="6" fillId="2" borderId="15" xfId="0" applyNumberFormat="1" applyFont="1" applyFill="1" applyBorder="1" applyAlignment="1">
      <alignment horizontal="center"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164" fontId="6" fillId="4" borderId="15" xfId="0" applyNumberFormat="1" applyFont="1" applyFill="1" applyBorder="1" applyAlignment="1">
      <alignment horizontal="center" vertical="center"/>
    </xf>
    <xf numFmtId="0" fontId="22" fillId="4" borderId="15" xfId="0" applyFont="1" applyFill="1" applyBorder="1" applyAlignment="1">
      <alignment horizontal="center"/>
    </xf>
    <xf numFmtId="0" fontId="7" fillId="4" borderId="23" xfId="0" applyFont="1" applyFill="1" applyBorder="1" applyAlignment="1">
      <alignment vertical="center"/>
    </xf>
    <xf numFmtId="0" fontId="22" fillId="4" borderId="24" xfId="0" applyFont="1" applyFill="1" applyBorder="1" applyAlignment="1">
      <alignment horizontal="center"/>
    </xf>
    <xf numFmtId="0" fontId="7" fillId="4" borderId="24" xfId="0" applyFont="1" applyFill="1" applyBorder="1" applyAlignment="1">
      <alignment vertical="center"/>
    </xf>
    <xf numFmtId="0" fontId="6" fillId="4" borderId="24" xfId="0" applyFont="1" applyFill="1" applyBorder="1" applyAlignment="1">
      <alignment vertical="center"/>
    </xf>
    <xf numFmtId="164" fontId="6" fillId="4" borderId="24"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0" fontId="8" fillId="0" borderId="12" xfId="0" applyFont="1" applyBorder="1" applyAlignment="1">
      <alignment vertical="center"/>
    </xf>
    <xf numFmtId="0" fontId="7" fillId="4" borderId="25" xfId="0" applyFont="1" applyFill="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27" fillId="0" borderId="3" xfId="0" applyFont="1" applyBorder="1" applyAlignment="1">
      <alignment vertical="center"/>
    </xf>
    <xf numFmtId="0" fontId="26" fillId="0" borderId="0" xfId="0" applyFont="1" applyAlignment="1">
      <alignment horizontal="left" vertical="center"/>
    </xf>
    <xf numFmtId="0" fontId="15" fillId="0" borderId="0" xfId="0" applyFont="1" applyAlignment="1">
      <alignment vertical="center"/>
    </xf>
    <xf numFmtId="164" fontId="25" fillId="0" borderId="0" xfId="0" applyNumberFormat="1" applyFont="1" applyAlignment="1">
      <alignment horizontal="center" vertical="center"/>
    </xf>
    <xf numFmtId="0" fontId="15" fillId="0" borderId="0" xfId="0" applyFont="1" applyAlignment="1" applyProtection="1">
      <alignment vertical="center"/>
      <protection locked="0"/>
    </xf>
    <xf numFmtId="164" fontId="15" fillId="0" borderId="0" xfId="0" applyNumberFormat="1" applyFont="1" applyAlignment="1">
      <alignment horizontal="center" vertical="center"/>
    </xf>
    <xf numFmtId="0" fontId="17" fillId="0" borderId="0" xfId="0" applyFont="1" applyAlignment="1">
      <alignment vertical="center"/>
    </xf>
    <xf numFmtId="164" fontId="27" fillId="0" borderId="0" xfId="0" applyNumberFormat="1" applyFont="1" applyAlignment="1">
      <alignment horizontal="center" vertical="center"/>
    </xf>
    <xf numFmtId="164" fontId="15" fillId="0" borderId="7" xfId="0" applyNumberFormat="1" applyFont="1" applyBorder="1" applyAlignment="1">
      <alignment horizontal="center" vertical="center"/>
    </xf>
    <xf numFmtId="164" fontId="16" fillId="0" borderId="0" xfId="0" applyNumberFormat="1" applyFont="1" applyAlignment="1">
      <alignment horizontal="center" vertical="center"/>
    </xf>
    <xf numFmtId="164" fontId="16" fillId="0" borderId="7" xfId="0" applyNumberFormat="1" applyFont="1" applyBorder="1" applyAlignment="1">
      <alignment horizontal="center" vertical="center"/>
    </xf>
    <xf numFmtId="164" fontId="19" fillId="0" borderId="0" xfId="0" applyNumberFormat="1" applyFont="1" applyAlignment="1">
      <alignment horizontal="center" vertical="center"/>
    </xf>
    <xf numFmtId="0" fontId="10" fillId="4" borderId="15" xfId="0" applyFont="1" applyFill="1" applyBorder="1" applyAlignment="1">
      <alignment vertical="center"/>
    </xf>
    <xf numFmtId="164" fontId="7" fillId="4" borderId="15" xfId="0" applyNumberFormat="1" applyFont="1" applyFill="1" applyBorder="1" applyAlignment="1">
      <alignment horizontal="center" vertical="center"/>
    </xf>
    <xf numFmtId="0" fontId="7" fillId="4" borderId="16" xfId="0" applyFont="1" applyFill="1" applyBorder="1" applyAlignment="1">
      <alignment vertical="center"/>
    </xf>
    <xf numFmtId="0" fontId="10" fillId="4" borderId="14" xfId="0" applyFont="1" applyFill="1" applyBorder="1" applyAlignment="1">
      <alignment vertical="center"/>
    </xf>
    <xf numFmtId="0" fontId="22" fillId="4" borderId="15" xfId="0" applyFont="1" applyFill="1" applyBorder="1" applyAlignment="1">
      <alignment horizontal="center" vertical="center"/>
    </xf>
    <xf numFmtId="0" fontId="7" fillId="0" borderId="18" xfId="0" applyFont="1" applyBorder="1"/>
    <xf numFmtId="0" fontId="19" fillId="0" borderId="18" xfId="0" applyFont="1" applyBorder="1" applyAlignment="1">
      <alignment wrapText="1"/>
    </xf>
    <xf numFmtId="0" fontId="8" fillId="0" borderId="18" xfId="0" applyFont="1" applyBorder="1" applyAlignment="1">
      <alignment vertical="center"/>
    </xf>
    <xf numFmtId="164" fontId="8" fillId="0" borderId="18" xfId="0" applyNumberFormat="1" applyFont="1" applyBorder="1" applyAlignment="1">
      <alignment horizontal="center" vertical="center"/>
    </xf>
    <xf numFmtId="0" fontId="8" fillId="4" borderId="15" xfId="0" applyFont="1" applyFill="1" applyBorder="1" applyAlignment="1">
      <alignment vertical="center"/>
    </xf>
    <xf numFmtId="0" fontId="1" fillId="4" borderId="24" xfId="0" applyFont="1" applyFill="1" applyBorder="1" applyAlignment="1">
      <alignment vertical="center"/>
    </xf>
    <xf numFmtId="0" fontId="16" fillId="4" borderId="24" xfId="0" applyFont="1" applyFill="1" applyBorder="1" applyAlignment="1">
      <alignment horizontal="center" vertical="center" wrapText="1"/>
    </xf>
    <xf numFmtId="0" fontId="7" fillId="4" borderId="26" xfId="0" applyFont="1" applyFill="1" applyBorder="1" applyAlignment="1">
      <alignment vertical="center"/>
    </xf>
    <xf numFmtId="0" fontId="7" fillId="4" borderId="13" xfId="0" applyFont="1" applyFill="1" applyBorder="1" applyAlignment="1">
      <alignment vertical="center"/>
    </xf>
    <xf numFmtId="0" fontId="18" fillId="4" borderId="13" xfId="0" applyFont="1" applyFill="1" applyBorder="1" applyAlignment="1">
      <alignment horizontal="center" vertical="center"/>
    </xf>
    <xf numFmtId="164" fontId="7" fillId="4" borderId="13" xfId="0" applyNumberFormat="1" applyFont="1" applyFill="1" applyBorder="1" applyAlignment="1">
      <alignment horizontal="center" vertical="center"/>
    </xf>
    <xf numFmtId="0" fontId="7" fillId="4" borderId="22" xfId="0" applyFont="1" applyFill="1" applyBorder="1" applyAlignment="1">
      <alignment vertical="center"/>
    </xf>
    <xf numFmtId="0" fontId="7" fillId="4" borderId="17" xfId="0" applyFont="1" applyFill="1" applyBorder="1" applyAlignment="1">
      <alignment vertical="center"/>
    </xf>
    <xf numFmtId="0" fontId="7" fillId="4" borderId="18" xfId="0" applyFont="1" applyFill="1" applyBorder="1" applyAlignment="1">
      <alignment vertical="center"/>
    </xf>
    <xf numFmtId="0" fontId="16" fillId="4" borderId="18" xfId="0" applyFont="1" applyFill="1" applyBorder="1"/>
    <xf numFmtId="0" fontId="1" fillId="4" borderId="18" xfId="0" applyFont="1" applyFill="1" applyBorder="1" applyAlignment="1">
      <alignment vertical="center"/>
    </xf>
    <xf numFmtId="164" fontId="7" fillId="4" borderId="18" xfId="0" applyNumberFormat="1" applyFont="1" applyFill="1" applyBorder="1" applyAlignment="1">
      <alignment horizontal="center" vertical="center"/>
    </xf>
    <xf numFmtId="0" fontId="7" fillId="4" borderId="19" xfId="0" applyFont="1" applyFill="1" applyBorder="1" applyAlignment="1">
      <alignment vertical="center"/>
    </xf>
    <xf numFmtId="0" fontId="7" fillId="2" borderId="20" xfId="0" applyFont="1" applyFill="1" applyBorder="1" applyAlignment="1">
      <alignment vertical="center"/>
    </xf>
    <xf numFmtId="0" fontId="7" fillId="2" borderId="12" xfId="0" applyFont="1" applyFill="1" applyBorder="1" applyAlignment="1">
      <alignment vertical="center"/>
    </xf>
    <xf numFmtId="0" fontId="21" fillId="2" borderId="12" xfId="0" applyFont="1" applyFill="1" applyBorder="1" applyAlignment="1">
      <alignment vertical="center" wrapText="1"/>
    </xf>
    <xf numFmtId="164" fontId="7" fillId="2" borderId="12" xfId="0" applyNumberFormat="1" applyFont="1" applyFill="1" applyBorder="1" applyAlignment="1">
      <alignment horizontal="center" vertical="center"/>
    </xf>
    <xf numFmtId="0" fontId="7"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12" xfId="0" applyFont="1" applyFill="1" applyBorder="1" applyAlignment="1">
      <alignment horizontal="center" vertical="center"/>
    </xf>
    <xf numFmtId="0" fontId="16" fillId="2" borderId="12" xfId="0" applyFont="1" applyFill="1" applyBorder="1" applyAlignment="1">
      <alignment horizontal="center" vertical="center" wrapText="1"/>
    </xf>
    <xf numFmtId="0" fontId="7" fillId="2" borderId="23" xfId="0" applyFont="1" applyFill="1" applyBorder="1" applyAlignment="1">
      <alignment vertical="center"/>
    </xf>
    <xf numFmtId="0" fontId="10" fillId="2" borderId="24" xfId="0" applyFont="1" applyFill="1" applyBorder="1" applyAlignment="1">
      <alignment vertical="center"/>
    </xf>
    <xf numFmtId="0" fontId="18" fillId="2" borderId="24" xfId="0" applyFont="1" applyFill="1" applyBorder="1" applyAlignment="1">
      <alignment horizontal="center"/>
    </xf>
    <xf numFmtId="0" fontId="7" fillId="2" borderId="24" xfId="0" applyFont="1" applyFill="1" applyBorder="1" applyAlignment="1">
      <alignment vertical="center"/>
    </xf>
    <xf numFmtId="164" fontId="6" fillId="2" borderId="24" xfId="0" applyNumberFormat="1" applyFont="1" applyFill="1" applyBorder="1" applyAlignment="1">
      <alignment horizontal="center" vertical="center"/>
    </xf>
    <xf numFmtId="164" fontId="7" fillId="2" borderId="24" xfId="0" applyNumberFormat="1" applyFont="1" applyFill="1" applyBorder="1" applyAlignment="1">
      <alignment horizontal="center" vertical="center"/>
    </xf>
    <xf numFmtId="0" fontId="7" fillId="2" borderId="25" xfId="0" applyFont="1" applyFill="1" applyBorder="1" applyAlignment="1">
      <alignment vertical="center"/>
    </xf>
    <xf numFmtId="0" fontId="18" fillId="2" borderId="12" xfId="0" applyFont="1" applyFill="1" applyBorder="1" applyAlignment="1">
      <alignment horizontal="center"/>
    </xf>
    <xf numFmtId="0" fontId="1" fillId="2" borderId="12" xfId="0" applyFont="1" applyFill="1" applyBorder="1" applyAlignment="1">
      <alignment vertical="center"/>
    </xf>
    <xf numFmtId="0" fontId="7" fillId="2" borderId="26" xfId="0" applyFont="1" applyFill="1" applyBorder="1" applyAlignment="1">
      <alignment vertical="center"/>
    </xf>
    <xf numFmtId="0" fontId="7" fillId="2" borderId="13" xfId="0" applyFont="1" applyFill="1" applyBorder="1" applyAlignment="1">
      <alignment vertical="center"/>
    </xf>
    <xf numFmtId="0" fontId="20" fillId="2" borderId="13" xfId="0" applyFont="1" applyFill="1" applyBorder="1" applyAlignment="1">
      <alignment horizontal="center" vertical="center" wrapText="1"/>
    </xf>
    <xf numFmtId="164" fontId="7" fillId="2" borderId="13" xfId="0" applyNumberFormat="1" applyFont="1" applyFill="1" applyBorder="1" applyAlignment="1">
      <alignment horizontal="center" vertical="center"/>
    </xf>
    <xf numFmtId="2" fontId="7" fillId="2" borderId="22" xfId="0" applyNumberFormat="1" applyFont="1" applyFill="1" applyBorder="1" applyAlignment="1">
      <alignment horizontal="center" vertical="center"/>
    </xf>
    <xf numFmtId="0" fontId="7" fillId="2" borderId="17" xfId="0" applyFont="1" applyFill="1" applyBorder="1" applyAlignment="1">
      <alignment vertical="center"/>
    </xf>
    <xf numFmtId="0" fontId="7" fillId="2" borderId="18" xfId="0" applyFont="1" applyFill="1" applyBorder="1" applyAlignment="1">
      <alignment vertical="center"/>
    </xf>
    <xf numFmtId="0" fontId="21" fillId="2" borderId="18" xfId="0" applyFont="1" applyFill="1" applyBorder="1" applyAlignment="1">
      <alignment horizontal="center" vertical="center" wrapText="1"/>
    </xf>
    <xf numFmtId="0" fontId="1" fillId="2" borderId="18" xfId="0" applyFont="1" applyFill="1" applyBorder="1" applyAlignment="1">
      <alignment horizontal="left" vertical="center"/>
    </xf>
    <xf numFmtId="0" fontId="1" fillId="2" borderId="18" xfId="0" applyFont="1" applyFill="1" applyBorder="1" applyAlignment="1">
      <alignment vertical="center"/>
    </xf>
    <xf numFmtId="164" fontId="7" fillId="2" borderId="18" xfId="0" applyNumberFormat="1" applyFont="1" applyFill="1" applyBorder="1" applyAlignment="1">
      <alignment horizontal="center" vertical="center"/>
    </xf>
    <xf numFmtId="0" fontId="7" fillId="2" borderId="19" xfId="0" applyFont="1" applyFill="1" applyBorder="1" applyAlignment="1">
      <alignment vertical="center"/>
    </xf>
    <xf numFmtId="0" fontId="10" fillId="2" borderId="15" xfId="0" applyFont="1" applyFill="1" applyBorder="1" applyAlignment="1">
      <alignment vertical="center"/>
    </xf>
    <xf numFmtId="0" fontId="22" fillId="2" borderId="15" xfId="0" applyFont="1" applyFill="1" applyBorder="1" applyAlignment="1">
      <alignment horizontal="center"/>
    </xf>
    <xf numFmtId="164" fontId="7" fillId="2" borderId="15" xfId="0" applyNumberFormat="1" applyFont="1" applyFill="1" applyBorder="1" applyAlignment="1">
      <alignment horizontal="center" vertical="center"/>
    </xf>
    <xf numFmtId="0" fontId="7" fillId="2" borderId="16" xfId="0" applyFont="1" applyFill="1" applyBorder="1" applyAlignment="1">
      <alignment vertical="center"/>
    </xf>
    <xf numFmtId="0" fontId="18" fillId="0" borderId="0" xfId="0" applyFont="1" applyAlignment="1">
      <alignment vertical="center"/>
    </xf>
    <xf numFmtId="164" fontId="1" fillId="4" borderId="15" xfId="0" applyNumberFormat="1" applyFont="1" applyFill="1" applyBorder="1" applyAlignment="1">
      <alignment horizontal="center" vertical="center"/>
    </xf>
    <xf numFmtId="0" fontId="18" fillId="2" borderId="3" xfId="0" applyFont="1" applyFill="1" applyBorder="1" applyAlignment="1">
      <alignment horizontal="center" vertical="center"/>
    </xf>
    <xf numFmtId="0" fontId="17" fillId="2" borderId="18" xfId="0" applyFont="1" applyFill="1" applyBorder="1" applyAlignment="1">
      <alignment horizontal="center"/>
    </xf>
    <xf numFmtId="0" fontId="10" fillId="2" borderId="18" xfId="0" applyFont="1" applyFill="1" applyBorder="1" applyAlignment="1">
      <alignment vertical="center"/>
    </xf>
    <xf numFmtId="164" fontId="8" fillId="2" borderId="18" xfId="0" applyNumberFormat="1" applyFont="1" applyFill="1" applyBorder="1" applyAlignment="1">
      <alignment horizontal="center" vertical="center"/>
    </xf>
    <xf numFmtId="164" fontId="3" fillId="0" borderId="0" xfId="0" applyNumberFormat="1" applyFont="1" applyAlignment="1">
      <alignment horizontal="center" vertical="center"/>
    </xf>
    <xf numFmtId="0" fontId="19" fillId="0" borderId="12" xfId="0" applyFont="1" applyBorder="1" applyAlignment="1">
      <alignment horizontal="center"/>
    </xf>
    <xf numFmtId="164" fontId="7" fillId="0" borderId="12" xfId="0" applyNumberFormat="1" applyFont="1" applyBorder="1" applyAlignment="1">
      <alignment horizontal="center" vertical="center"/>
    </xf>
    <xf numFmtId="0" fontId="22" fillId="4" borderId="15" xfId="0" applyFont="1" applyFill="1" applyBorder="1" applyAlignment="1">
      <alignment horizontal="center" wrapText="1"/>
    </xf>
    <xf numFmtId="0" fontId="15" fillId="0" borderId="6" xfId="0" applyFont="1" applyBorder="1" applyAlignment="1">
      <alignment vertical="center"/>
    </xf>
    <xf numFmtId="0" fontId="15" fillId="0" borderId="1" xfId="0" applyFont="1" applyBorder="1" applyAlignment="1">
      <alignment vertical="center"/>
    </xf>
    <xf numFmtId="164" fontId="15" fillId="0" borderId="1" xfId="0" applyNumberFormat="1" applyFont="1" applyBorder="1" applyAlignment="1">
      <alignment horizontal="center" vertical="center"/>
    </xf>
    <xf numFmtId="0" fontId="15" fillId="0" borderId="9" xfId="0" applyFont="1" applyBorder="1" applyAlignment="1">
      <alignment vertical="center"/>
    </xf>
    <xf numFmtId="0" fontId="19" fillId="2" borderId="12" xfId="0" applyFont="1" applyFill="1" applyBorder="1" applyAlignment="1">
      <alignment horizontal="center"/>
    </xf>
    <xf numFmtId="0" fontId="15" fillId="2" borderId="12" xfId="0" applyFont="1" applyFill="1" applyBorder="1" applyAlignment="1">
      <alignment vertical="center"/>
    </xf>
    <xf numFmtId="164" fontId="15" fillId="2" borderId="12" xfId="0" applyNumberFormat="1" applyFont="1" applyFill="1" applyBorder="1" applyAlignment="1">
      <alignment horizontal="center" vertical="center"/>
    </xf>
    <xf numFmtId="0" fontId="15" fillId="2" borderId="21" xfId="0" applyFont="1" applyFill="1" applyBorder="1" applyAlignment="1">
      <alignment vertical="center"/>
    </xf>
    <xf numFmtId="0" fontId="4" fillId="4" borderId="15" xfId="0" applyFont="1" applyFill="1" applyBorder="1" applyAlignment="1">
      <alignment horizontal="center" vertical="center"/>
    </xf>
    <xf numFmtId="0" fontId="7" fillId="2" borderId="3" xfId="0" applyFont="1" applyFill="1" applyBorder="1"/>
    <xf numFmtId="0" fontId="18" fillId="2" borderId="3" xfId="0" applyFont="1" applyFill="1" applyBorder="1" applyAlignment="1">
      <alignment horizontal="center"/>
    </xf>
    <xf numFmtId="0" fontId="8" fillId="2" borderId="3" xfId="0" applyFont="1" applyFill="1" applyBorder="1" applyAlignment="1">
      <alignment vertical="center"/>
    </xf>
    <xf numFmtId="164" fontId="8" fillId="2" borderId="3" xfId="0" applyNumberFormat="1" applyFont="1" applyFill="1" applyBorder="1" applyAlignment="1">
      <alignment horizontal="center" vertical="center"/>
    </xf>
    <xf numFmtId="0" fontId="7" fillId="2" borderId="18" xfId="0" applyFont="1" applyFill="1" applyBorder="1"/>
    <xf numFmtId="0" fontId="18" fillId="2" borderId="18" xfId="0" applyFont="1" applyFill="1" applyBorder="1" applyAlignment="1">
      <alignment horizontal="center"/>
    </xf>
    <xf numFmtId="0" fontId="8" fillId="2" borderId="18" xfId="0" applyFont="1" applyFill="1" applyBorder="1" applyAlignment="1">
      <alignment vertical="center"/>
    </xf>
    <xf numFmtId="0" fontId="27" fillId="0" borderId="0" xfId="0" applyFont="1" applyAlignment="1">
      <alignment vertical="center"/>
    </xf>
    <xf numFmtId="0" fontId="18" fillId="0" borderId="0" xfId="0" applyFont="1" applyAlignment="1">
      <alignment horizontal="center"/>
    </xf>
    <xf numFmtId="0" fontId="19" fillId="0" borderId="0" xfId="0" applyFont="1" applyAlignment="1">
      <alignment vertical="center"/>
    </xf>
    <xf numFmtId="0" fontId="17"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28" fillId="3" borderId="0" xfId="0" applyFont="1" applyFill="1" applyAlignment="1">
      <alignment horizontal="left" vertical="center" wrapText="1"/>
    </xf>
    <xf numFmtId="0" fontId="17" fillId="0" borderId="0" xfId="0" applyFont="1" applyAlignment="1">
      <alignment wrapText="1"/>
    </xf>
    <xf numFmtId="0" fontId="1" fillId="0" borderId="0" xfId="0" applyFont="1" applyAlignment="1">
      <alignment wrapText="1"/>
    </xf>
    <xf numFmtId="0" fontId="15" fillId="0" borderId="0" xfId="0" applyFont="1" applyAlignment="1" applyProtection="1">
      <alignment wrapText="1"/>
      <protection locked="0"/>
    </xf>
    <xf numFmtId="0" fontId="15" fillId="0" borderId="0" xfId="0" applyFont="1" applyAlignment="1">
      <alignment wrapText="1"/>
    </xf>
    <xf numFmtId="0" fontId="6" fillId="0" borderId="27" xfId="0" applyFont="1" applyBorder="1" applyAlignment="1">
      <alignment vertical="center"/>
    </xf>
    <xf numFmtId="0" fontId="6" fillId="0" borderId="18" xfId="0" applyFont="1" applyBorder="1" applyAlignment="1">
      <alignment vertical="center"/>
    </xf>
    <xf numFmtId="164" fontId="7" fillId="0" borderId="13" xfId="0" applyNumberFormat="1" applyFont="1" applyBorder="1" applyAlignment="1">
      <alignment horizontal="center" vertical="center"/>
    </xf>
    <xf numFmtId="164" fontId="25" fillId="0" borderId="1" xfId="0" applyNumberFormat="1" applyFont="1" applyBorder="1" applyAlignment="1">
      <alignment horizontal="center" vertical="center"/>
    </xf>
    <xf numFmtId="0" fontId="16" fillId="0" borderId="26" xfId="0" applyFont="1" applyBorder="1" applyAlignment="1">
      <alignment vertical="center" wrapText="1"/>
    </xf>
    <xf numFmtId="0" fontId="16" fillId="0" borderId="13" xfId="0" applyFont="1" applyBorder="1" applyAlignment="1">
      <alignment wrapText="1"/>
    </xf>
    <xf numFmtId="0" fontId="7" fillId="0" borderId="13" xfId="0" applyFont="1" applyBorder="1" applyAlignment="1">
      <alignment vertical="center"/>
    </xf>
    <xf numFmtId="0" fontId="7" fillId="0" borderId="22" xfId="0" applyFont="1" applyBorder="1" applyAlignment="1">
      <alignment vertical="center"/>
    </xf>
    <xf numFmtId="0" fontId="16" fillId="0" borderId="17" xfId="0" applyFont="1" applyBorder="1" applyAlignment="1">
      <alignment vertical="center" wrapText="1"/>
    </xf>
    <xf numFmtId="0" fontId="16" fillId="0" borderId="18" xfId="0" applyFont="1" applyBorder="1" applyAlignment="1">
      <alignment wrapText="1"/>
    </xf>
    <xf numFmtId="0" fontId="25" fillId="0" borderId="0" xfId="0" applyFont="1" applyAlignment="1">
      <alignment vertical="center"/>
    </xf>
    <xf numFmtId="0" fontId="6" fillId="0" borderId="28" xfId="0" applyFont="1" applyBorder="1" applyAlignment="1">
      <alignment vertical="center"/>
    </xf>
    <xf numFmtId="164" fontId="25" fillId="0" borderId="29" xfId="0" applyNumberFormat="1" applyFont="1" applyBorder="1" applyAlignment="1">
      <alignment horizontal="center" vertical="center"/>
    </xf>
    <xf numFmtId="164" fontId="16" fillId="0" borderId="29" xfId="0" applyNumberFormat="1" applyFont="1" applyBorder="1" applyAlignment="1">
      <alignment horizontal="center" vertical="center"/>
    </xf>
    <xf numFmtId="0" fontId="7" fillId="0" borderId="30"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8" fillId="0" borderId="15" xfId="0" applyFont="1" applyBorder="1" applyAlignment="1">
      <alignment horizontal="center" vertical="center"/>
    </xf>
    <xf numFmtId="164" fontId="1" fillId="0" borderId="15"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7" fillId="0" borderId="16" xfId="0" applyFont="1" applyBorder="1" applyAlignment="1">
      <alignment vertical="center"/>
    </xf>
    <xf numFmtId="2" fontId="16" fillId="0" borderId="7" xfId="0" applyNumberFormat="1" applyFont="1" applyBorder="1" applyAlignment="1">
      <alignment horizontal="center" vertical="center"/>
    </xf>
    <xf numFmtId="2" fontId="16" fillId="0" borderId="0" xfId="0" applyNumberFormat="1" applyFont="1" applyAlignment="1">
      <alignment horizontal="center" vertical="center"/>
    </xf>
    <xf numFmtId="0" fontId="16" fillId="0" borderId="0" xfId="0" applyFont="1" applyAlignment="1">
      <alignment horizontal="center" vertical="top"/>
    </xf>
    <xf numFmtId="0" fontId="15" fillId="0" borderId="1" xfId="0" applyFont="1" applyBorder="1" applyAlignment="1">
      <alignment horizontal="left" vertical="center" wrapText="1"/>
    </xf>
    <xf numFmtId="0" fontId="0" fillId="0" borderId="1" xfId="0" applyBorder="1" applyAlignment="1">
      <alignment vertical="center" wrapText="1"/>
    </xf>
    <xf numFmtId="0" fontId="16" fillId="0" borderId="5" xfId="0" applyFont="1"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29" fillId="2" borderId="12" xfId="0" applyFont="1" applyFill="1" applyBorder="1" applyAlignment="1">
      <alignment horizontal="center" vertical="center"/>
    </xf>
  </cellXfs>
  <cellStyles count="2">
    <cellStyle name="Normal" xfId="0" builtinId="0"/>
    <cellStyle name="Normal 2" xfId="1" xr:uid="{C309686E-2D59-46C2-9BBE-67FDAA8A0A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E$108" lockText="1" noThreeD="1"/>
</file>

<file path=xl/ctrlProps/ctrlProp10.xml><?xml version="1.0" encoding="utf-8"?>
<formControlPr xmlns="http://schemas.microsoft.com/office/spreadsheetml/2009/9/main" objectType="CheckBox" fmlaLink="$E$230"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Radio" firstButton="1" fmlaLink="$E$144"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Radio" firstButton="1" fmlaLink="$E$198"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E$23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E$20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Radio" firstButton="1" fmlaLink="$E$212"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E$232"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firstButton="1" fmlaLink="$E$76"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CheckBox" fmlaLink="$E$233" lockText="1" noThreeD="1"/>
</file>

<file path=xl/ctrlProps/ctrlProp130.xml><?xml version="1.0" encoding="utf-8"?>
<formControlPr xmlns="http://schemas.microsoft.com/office/spreadsheetml/2009/9/main" objectType="Radio" firstButton="1" fmlaLink="$E$241"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CheckBox" fmlaLink="$E$234" lockText="1" noThreeD="1"/>
</file>

<file path=xl/ctrlProps/ctrlProp15.xml><?xml version="1.0" encoding="utf-8"?>
<formControlPr xmlns="http://schemas.microsoft.com/office/spreadsheetml/2009/9/main" objectType="CheckBox" fmlaLink="$E$236" lockText="1" noThreeD="1"/>
</file>

<file path=xl/ctrlProps/ctrlProp16.xml><?xml version="1.0" encoding="utf-8"?>
<formControlPr xmlns="http://schemas.microsoft.com/office/spreadsheetml/2009/9/main" objectType="CheckBox" fmlaLink="$E$237" lockText="1" noThreeD="1"/>
</file>

<file path=xl/ctrlProps/ctrlProp17.xml><?xml version="1.0" encoding="utf-8"?>
<formControlPr xmlns="http://schemas.microsoft.com/office/spreadsheetml/2009/9/main" objectType="CheckBox" fmlaLink="$E$235" lockText="1" noThreeD="1"/>
</file>

<file path=xl/ctrlProps/ctrlProp18.xml><?xml version="1.0" encoding="utf-8"?>
<formControlPr xmlns="http://schemas.microsoft.com/office/spreadsheetml/2009/9/main" objectType="CheckBox" fmlaLink="$E$190" lockText="1" noThreeD="1"/>
</file>

<file path=xl/ctrlProps/ctrlProp19.xml><?xml version="1.0" encoding="utf-8"?>
<formControlPr xmlns="http://schemas.microsoft.com/office/spreadsheetml/2009/9/main" objectType="CheckBox" fmlaLink="$E$176" lockText="1" noThreeD="1"/>
</file>

<file path=xl/ctrlProps/ctrlProp2.xml><?xml version="1.0" encoding="utf-8"?>
<formControlPr xmlns="http://schemas.microsoft.com/office/spreadsheetml/2009/9/main" objectType="CheckBox" fmlaLink="$E$222" lockText="1" noThreeD="1"/>
</file>

<file path=xl/ctrlProps/ctrlProp20.xml><?xml version="1.0" encoding="utf-8"?>
<formControlPr xmlns="http://schemas.microsoft.com/office/spreadsheetml/2009/9/main" objectType="CheckBox" fmlaLink="$E$177" lockText="1" noThreeD="1"/>
</file>

<file path=xl/ctrlProps/ctrlProp21.xml><?xml version="1.0" encoding="utf-8"?>
<formControlPr xmlns="http://schemas.microsoft.com/office/spreadsheetml/2009/9/main" objectType="CheckBox" fmlaLink="$E$179" lockText="1" noThreeD="1"/>
</file>

<file path=xl/ctrlProps/ctrlProp22.xml><?xml version="1.0" encoding="utf-8"?>
<formControlPr xmlns="http://schemas.microsoft.com/office/spreadsheetml/2009/9/main" objectType="CheckBox" fmlaLink="$E$178" lockText="1" noThreeD="1"/>
</file>

<file path=xl/ctrlProps/ctrlProp23.xml><?xml version="1.0" encoding="utf-8"?>
<formControlPr xmlns="http://schemas.microsoft.com/office/spreadsheetml/2009/9/main" objectType="CheckBox" fmlaLink="$E$180" lockText="1" noThreeD="1"/>
</file>

<file path=xl/ctrlProps/ctrlProp24.xml><?xml version="1.0" encoding="utf-8"?>
<formControlPr xmlns="http://schemas.microsoft.com/office/spreadsheetml/2009/9/main" objectType="CheckBox" fmlaLink="$E$181" lockText="1" noThreeD="1"/>
</file>

<file path=xl/ctrlProps/ctrlProp25.xml><?xml version="1.0" encoding="utf-8"?>
<formControlPr xmlns="http://schemas.microsoft.com/office/spreadsheetml/2009/9/main" objectType="CheckBox" fmlaLink="$E$182" lockText="1" noThreeD="1"/>
</file>

<file path=xl/ctrlProps/ctrlProp26.xml><?xml version="1.0" encoding="utf-8"?>
<formControlPr xmlns="http://schemas.microsoft.com/office/spreadsheetml/2009/9/main" objectType="CheckBox" fmlaLink="$E$170" lockText="1" noThreeD="1"/>
</file>

<file path=xl/ctrlProps/ctrlProp27.xml><?xml version="1.0" encoding="utf-8"?>
<formControlPr xmlns="http://schemas.microsoft.com/office/spreadsheetml/2009/9/main" objectType="CheckBox" fmlaLink="$E$151" lockText="1" noThreeD="1"/>
</file>

<file path=xl/ctrlProps/ctrlProp28.xml><?xml version="1.0" encoding="utf-8"?>
<formControlPr xmlns="http://schemas.microsoft.com/office/spreadsheetml/2009/9/main" objectType="CheckBox" fmlaLink="$E$152" lockText="1" noThreeD="1"/>
</file>

<file path=xl/ctrlProps/ctrlProp29.xml><?xml version="1.0" encoding="utf-8"?>
<formControlPr xmlns="http://schemas.microsoft.com/office/spreadsheetml/2009/9/main" objectType="CheckBox" fmlaLink="$E$153" lockText="1" noThreeD="1"/>
</file>

<file path=xl/ctrlProps/ctrlProp3.xml><?xml version="1.0" encoding="utf-8"?>
<formControlPr xmlns="http://schemas.microsoft.com/office/spreadsheetml/2009/9/main" objectType="CheckBox" fmlaLink="$E$224" lockText="1" noThreeD="1"/>
</file>

<file path=xl/ctrlProps/ctrlProp30.xml><?xml version="1.0" encoding="utf-8"?>
<formControlPr xmlns="http://schemas.microsoft.com/office/spreadsheetml/2009/9/main" objectType="CheckBox" fmlaLink="$E$154" lockText="1" noThreeD="1"/>
</file>

<file path=xl/ctrlProps/ctrlProp31.xml><?xml version="1.0" encoding="utf-8"?>
<formControlPr xmlns="http://schemas.microsoft.com/office/spreadsheetml/2009/9/main" objectType="CheckBox" fmlaLink="$E$155" lockText="1" noThreeD="1"/>
</file>

<file path=xl/ctrlProps/ctrlProp32.xml><?xml version="1.0" encoding="utf-8"?>
<formControlPr xmlns="http://schemas.microsoft.com/office/spreadsheetml/2009/9/main" objectType="CheckBox" fmlaLink="$E$162" lockText="1" noThreeD="1"/>
</file>

<file path=xl/ctrlProps/ctrlProp33.xml><?xml version="1.0" encoding="utf-8"?>
<formControlPr xmlns="http://schemas.microsoft.com/office/spreadsheetml/2009/9/main" objectType="CheckBox" fmlaLink="$E$163" lockText="1" noThreeD="1"/>
</file>

<file path=xl/ctrlProps/ctrlProp34.xml><?xml version="1.0" encoding="utf-8"?>
<formControlPr xmlns="http://schemas.microsoft.com/office/spreadsheetml/2009/9/main" objectType="CheckBox" fmlaLink="$E$164" lockText="1" noThreeD="1"/>
</file>

<file path=xl/ctrlProps/ctrlProp35.xml><?xml version="1.0" encoding="utf-8"?>
<formControlPr xmlns="http://schemas.microsoft.com/office/spreadsheetml/2009/9/main" objectType="CheckBox" fmlaLink="$E$129" lockText="1" noThreeD="1"/>
</file>

<file path=xl/ctrlProps/ctrlProp36.xml><?xml version="1.0" encoding="utf-8"?>
<formControlPr xmlns="http://schemas.microsoft.com/office/spreadsheetml/2009/9/main" objectType="CheckBox" fmlaLink="$E$132" lockText="1" noThreeD="1"/>
</file>

<file path=xl/ctrlProps/ctrlProp37.xml><?xml version="1.0" encoding="utf-8"?>
<formControlPr xmlns="http://schemas.microsoft.com/office/spreadsheetml/2009/9/main" objectType="CheckBox" fmlaLink="$E$130" lockText="1" noThreeD="1"/>
</file>

<file path=xl/ctrlProps/ctrlProp38.xml><?xml version="1.0" encoding="utf-8"?>
<formControlPr xmlns="http://schemas.microsoft.com/office/spreadsheetml/2009/9/main" objectType="CheckBox" fmlaLink="$E$131" lockText="1" noThreeD="1"/>
</file>

<file path=xl/ctrlProps/ctrlProp39.xml><?xml version="1.0" encoding="utf-8"?>
<formControlPr xmlns="http://schemas.microsoft.com/office/spreadsheetml/2009/9/main" objectType="CheckBox" fmlaLink="$E$133" lockText="1" noThreeD="1"/>
</file>

<file path=xl/ctrlProps/ctrlProp4.xml><?xml version="1.0" encoding="utf-8"?>
<formControlPr xmlns="http://schemas.microsoft.com/office/spreadsheetml/2009/9/main" objectType="CheckBox" fmlaLink="$E$223" lockText="1" noThreeD="1"/>
</file>

<file path=xl/ctrlProps/ctrlProp40.xml><?xml version="1.0" encoding="utf-8"?>
<formControlPr xmlns="http://schemas.microsoft.com/office/spreadsheetml/2009/9/main" objectType="CheckBox" fmlaLink="$E$134" lockText="1" noThreeD="1"/>
</file>

<file path=xl/ctrlProps/ctrlProp41.xml><?xml version="1.0" encoding="utf-8"?>
<formControlPr xmlns="http://schemas.microsoft.com/office/spreadsheetml/2009/9/main" objectType="CheckBox" fmlaLink="$E$135" lockText="1" noThreeD="1"/>
</file>

<file path=xl/ctrlProps/ctrlProp42.xml><?xml version="1.0" encoding="utf-8"?>
<formControlPr xmlns="http://schemas.microsoft.com/office/spreadsheetml/2009/9/main" objectType="CheckBox" fmlaLink="$E$8" lockText="1" noThreeD="1"/>
</file>

<file path=xl/ctrlProps/ctrlProp43.xml><?xml version="1.0" encoding="utf-8"?>
<formControlPr xmlns="http://schemas.microsoft.com/office/spreadsheetml/2009/9/main" objectType="CheckBox" fmlaLink="$E$9" lockText="1" noThreeD="1"/>
</file>

<file path=xl/ctrlProps/ctrlProp44.xml><?xml version="1.0" encoding="utf-8"?>
<formControlPr xmlns="http://schemas.microsoft.com/office/spreadsheetml/2009/9/main" objectType="CheckBox" fmlaLink="$E$10" lockText="1" noThreeD="1"/>
</file>

<file path=xl/ctrlProps/ctrlProp45.xml><?xml version="1.0" encoding="utf-8"?>
<formControlPr xmlns="http://schemas.microsoft.com/office/spreadsheetml/2009/9/main" objectType="CheckBox" fmlaLink="$E$11" lockText="1" noThreeD="1"/>
</file>

<file path=xl/ctrlProps/ctrlProp46.xml><?xml version="1.0" encoding="utf-8"?>
<formControlPr xmlns="http://schemas.microsoft.com/office/spreadsheetml/2009/9/main" objectType="CheckBox" fmlaLink="$E$12" lockText="1" noThreeD="1"/>
</file>

<file path=xl/ctrlProps/ctrlProp47.xml><?xml version="1.0" encoding="utf-8"?>
<formControlPr xmlns="http://schemas.microsoft.com/office/spreadsheetml/2009/9/main" objectType="Radio" checked="Checked" firstButton="1" fmlaLink="$E$253"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E$99"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E$22"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firstButton="1" fmlaLink="$E$34"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E$100"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Radio" firstButton="1" fmlaLink="$E$43"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E$101"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E$54"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Radio" firstButton="1" fmlaLink="$E$60"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fmlaLink="$E$102" lockText="1" noThreeD="1"/>
</file>

<file path=xl/ctrlProps/ctrlProp80.xml><?xml version="1.0" encoding="utf-8"?>
<formControlPr xmlns="http://schemas.microsoft.com/office/spreadsheetml/2009/9/main" objectType="Radio" firstButton="1" fmlaLink="$E$67"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firstButton="1" fmlaLink="$E$84"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E$103"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fmlaLink="$E$112"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Radio" firstButton="1" fmlaLink="$E$119"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26035</xdr:colOff>
      <xdr:row>262</xdr:row>
      <xdr:rowOff>18415</xdr:rowOff>
    </xdr:from>
    <xdr:to>
      <xdr:col>10</xdr:col>
      <xdr:colOff>56534</xdr:colOff>
      <xdr:row>293</xdr:row>
      <xdr:rowOff>17159</xdr:rowOff>
    </xdr:to>
    <xdr:sp macro="" textlink="">
      <xdr:nvSpPr>
        <xdr:cNvPr id="2237" name="TextBox 1">
          <a:extLst>
            <a:ext uri="{FF2B5EF4-FFF2-40B4-BE49-F238E27FC236}">
              <a16:creationId xmlns:a16="http://schemas.microsoft.com/office/drawing/2014/main" id="{00000000-0008-0000-0000-0000BD080000}"/>
            </a:ext>
          </a:extLst>
        </xdr:cNvPr>
        <xdr:cNvSpPr txBox="1">
          <a:spLocks noChangeArrowheads="1"/>
        </xdr:cNvSpPr>
      </xdr:nvSpPr>
      <xdr:spPr bwMode="auto">
        <a:xfrm>
          <a:off x="178435" y="48157765"/>
          <a:ext cx="8745874" cy="5018419"/>
        </a:xfrm>
        <a:prstGeom prst="rect">
          <a:avLst/>
        </a:prstGeom>
        <a:solidFill>
          <a:srgbClr val="FFFFFF"/>
        </a:solidFill>
        <a:ln w="15875">
          <a:solidFill>
            <a:srgbClr val="000000"/>
          </a:solidFill>
          <a:miter lim="800000"/>
          <a:headEnd/>
          <a:tailEnd/>
        </a:ln>
      </xdr:spPr>
      <xdr:txBody>
        <a:bodyPr vertOverflow="clip" wrap="square" lIns="91440" tIns="45720" rIns="91440" bIns="45720" anchor="t" upright="1"/>
        <a:lstStyle/>
        <a:p>
          <a:pPr rtl="0"/>
          <a:r>
            <a:rPr lang="en-US" sz="1100" b="1" i="0">
              <a:effectLst/>
              <a:latin typeface="+mn-lt"/>
              <a:ea typeface="+mn-ea"/>
              <a:cs typeface="+mn-cs"/>
            </a:rPr>
            <a:t>CERTIFICATION</a:t>
          </a:r>
          <a:endParaRPr lang="en-US" sz="1100" b="0" i="0">
            <a:effectLst/>
            <a:latin typeface="+mn-lt"/>
            <a:ea typeface="+mn-ea"/>
            <a:cs typeface="+mn-cs"/>
          </a:endParaRPr>
        </a:p>
        <a:p>
          <a:pPr rtl="0"/>
          <a:r>
            <a:rPr lang="en-US" sz="1100" b="0" i="0">
              <a:effectLst/>
              <a:latin typeface="+mn-lt"/>
              <a:ea typeface="+mn-ea"/>
              <a:cs typeface="+mn-cs"/>
            </a:rPr>
            <a:t>I HEREBY CERTIFY that by signing and submitting this report to the Division of Integrated Healthcare (Division) that the information may be relied upon for the accurate determination of Nursing Acuity. </a:t>
          </a:r>
        </a:p>
        <a:p>
          <a:pPr rtl="0"/>
          <a:br>
            <a:rPr lang="en-US" sz="1100" b="0" i="0">
              <a:effectLst/>
              <a:latin typeface="+mn-lt"/>
              <a:ea typeface="+mn-ea"/>
              <a:cs typeface="+mn-cs"/>
            </a:rPr>
          </a:br>
          <a:endParaRPr lang="en-US" sz="1100" b="0" i="0">
            <a:effectLst/>
            <a:latin typeface="+mn-lt"/>
            <a:ea typeface="+mn-ea"/>
            <a:cs typeface="+mn-cs"/>
          </a:endParaRPr>
        </a:p>
        <a:p>
          <a:pPr rtl="0"/>
          <a:r>
            <a:rPr lang="en-US" sz="1100" b="0" i="0">
              <a:effectLst/>
              <a:latin typeface="+mn-lt"/>
              <a:ea typeface="+mn-ea"/>
              <a:cs typeface="+mn-cs"/>
            </a:rPr>
            <a:t>I certify that all submitted data on this grid and any supporting information with it is true, accurate, and completed and prepared from the case notes and observations of the case worker, registered nurse (RN), or licensed practical nurse (LPN) in accordance with all applicable rules, regulations instructions, and requirements. </a:t>
          </a:r>
        </a:p>
        <a:p>
          <a:pPr rtl="0"/>
          <a:br>
            <a:rPr lang="en-US" sz="1100" b="0" i="0">
              <a:effectLst/>
              <a:latin typeface="+mn-lt"/>
              <a:ea typeface="+mn-ea"/>
              <a:cs typeface="+mn-cs"/>
            </a:rPr>
          </a:br>
          <a:endParaRPr lang="en-US" sz="1100" b="0" i="0">
            <a:effectLst/>
            <a:latin typeface="+mn-lt"/>
            <a:ea typeface="+mn-ea"/>
            <a:cs typeface="+mn-cs"/>
          </a:endParaRPr>
        </a:p>
        <a:p>
          <a:pPr rtl="0"/>
          <a:r>
            <a:rPr lang="en-US" sz="1100" b="0" i="0">
              <a:effectLst/>
              <a:latin typeface="+mn-lt"/>
              <a:ea typeface="+mn-ea"/>
              <a:cs typeface="+mn-cs"/>
            </a:rPr>
            <a:t>I further certify and represent that I have personally reviewed this report and that all representations are true and accurate according to the best available information and records.</a:t>
          </a:r>
        </a:p>
        <a:p>
          <a:pPr rtl="0"/>
          <a:r>
            <a:rPr lang="en-US" sz="1100" b="0" i="0">
              <a:effectLst/>
              <a:latin typeface="+mn-lt"/>
              <a:ea typeface="+mn-ea"/>
              <a:cs typeface="+mn-cs"/>
            </a:rPr>
            <a:t> </a:t>
          </a:r>
        </a:p>
        <a:p>
          <a:pPr rtl="0"/>
          <a:r>
            <a:rPr lang="en-US" sz="1100" b="0" i="0">
              <a:effectLst/>
              <a:latin typeface="+mn-lt"/>
              <a:ea typeface="+mn-ea"/>
              <a:cs typeface="+mn-cs"/>
            </a:rPr>
            <a:t>I hereby agree to keep such records as are necessary to disclose fully the information contained herein for no less than five (5) years from the date of submission and further agree to make all said records and information available as original documentation or as copies as designated by the request of authorized state personnel, including, but not limited to, agents of the Department of Health and Human Services and the Division. </a:t>
          </a:r>
        </a:p>
        <a:p>
          <a:pPr rtl="0"/>
          <a:r>
            <a:rPr lang="en-US" sz="1100" b="0" i="0">
              <a:effectLst/>
              <a:latin typeface="+mn-lt"/>
              <a:ea typeface="+mn-ea"/>
              <a:cs typeface="+mn-cs"/>
            </a:rPr>
            <a:t> </a:t>
          </a:r>
        </a:p>
        <a:p>
          <a:pPr rtl="0"/>
          <a:r>
            <a:rPr lang="en-US" sz="1100" b="0" i="0">
              <a:effectLst/>
              <a:latin typeface="+mn-lt"/>
              <a:ea typeface="+mn-ea"/>
              <a:cs typeface="+mn-cs"/>
            </a:rPr>
            <a:t>I UNDERSTAND AND INTEND THAT THE DIVISION WILL RELY UPON MY STATEMENTS HEREIN TO DETERMINE THE NURSING ACUITY AND ANY MISREPRESENTATION, FALSIFICATION, CONCEALMENT, OR OMISSION OF MATERIAL FACTS CONSTITUTES FRAUD AND I MAY BE PROSECUTED UNDER APPLICABLE FEDERAL OR STATE LAW.</a:t>
          </a:r>
        </a:p>
        <a:p>
          <a:pPr rtl="0"/>
          <a:r>
            <a:rPr lang="en-US" sz="1100" b="0" i="0">
              <a:effectLst/>
              <a:latin typeface="+mn-lt"/>
              <a:ea typeface="+mn-ea"/>
              <a:cs typeface="+mn-cs"/>
            </a:rPr>
            <a:t> </a:t>
          </a:r>
        </a:p>
        <a:p>
          <a:pPr rtl="0"/>
          <a:r>
            <a:rPr lang="en-US" sz="1100" b="0" i="0">
              <a:effectLst/>
              <a:latin typeface="+mn-lt"/>
              <a:ea typeface="+mn-ea"/>
              <a:cs typeface="+mn-cs"/>
            </a:rPr>
            <a:t> </a:t>
          </a:r>
        </a:p>
        <a:p>
          <a:pPr rtl="0"/>
          <a:r>
            <a:rPr lang="en-US" sz="1100" b="0" i="0">
              <a:effectLst/>
              <a:latin typeface="+mn-lt"/>
              <a:ea typeface="+mn-ea"/>
              <a:cs typeface="+mn-cs"/>
            </a:rPr>
            <a:t>______________________________________</a:t>
          </a:r>
        </a:p>
        <a:p>
          <a:pPr rtl="0"/>
          <a:r>
            <a:rPr lang="en-US" sz="1100" b="0" i="0">
              <a:effectLst/>
              <a:latin typeface="+mn-lt"/>
              <a:ea typeface="+mn-ea"/>
              <a:cs typeface="+mn-cs"/>
            </a:rPr>
            <a:t>Signature of RN or LPN caring for patient</a:t>
          </a:r>
        </a:p>
        <a:p>
          <a:pPr rtl="0"/>
          <a:r>
            <a:rPr lang="en-US" sz="1100" b="0" i="0">
              <a:effectLst/>
              <a:latin typeface="+mn-lt"/>
              <a:ea typeface="+mn-ea"/>
              <a:cs typeface="+mn-cs"/>
            </a:rPr>
            <a:t> </a:t>
          </a:r>
        </a:p>
        <a:p>
          <a:pPr rtl="0"/>
          <a:r>
            <a:rPr lang="en-US" sz="1100" b="0" i="0">
              <a:effectLst/>
              <a:latin typeface="+mn-lt"/>
              <a:ea typeface="+mn-ea"/>
              <a:cs typeface="+mn-cs"/>
            </a:rPr>
            <a:t>Title:  _________________________________                                       </a:t>
          </a:r>
        </a:p>
        <a:p>
          <a:pPr rtl="0"/>
          <a:r>
            <a:rPr lang="en-US" sz="1100" b="0" i="0">
              <a:effectLst/>
              <a:latin typeface="+mn-lt"/>
              <a:ea typeface="+mn-ea"/>
              <a:cs typeface="+mn-cs"/>
            </a:rPr>
            <a:t> </a:t>
          </a:r>
        </a:p>
        <a:p>
          <a:pPr rtl="0"/>
          <a:r>
            <a:rPr lang="en-US" sz="1100" b="0" i="0">
              <a:effectLst/>
              <a:latin typeface="+mn-lt"/>
              <a:ea typeface="+mn-ea"/>
              <a:cs typeface="+mn-cs"/>
            </a:rPr>
            <a:t>Date: _________________________________</a:t>
          </a:r>
        </a:p>
        <a:p>
          <a:br>
            <a:rPr lang="en-US" sz="1100" b="0" i="0">
              <a:effectLst/>
              <a:latin typeface="+mn-lt"/>
              <a:ea typeface="+mn-ea"/>
              <a:cs typeface="+mn-cs"/>
            </a:rPr>
          </a:br>
          <a:endParaRPr lang="en-US"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106</xdr:row>
          <xdr:rowOff>158750</xdr:rowOff>
        </xdr:from>
        <xdr:to>
          <xdr:col>3</xdr:col>
          <xdr:colOff>565150</xdr:colOff>
          <xdr:row>108</xdr:row>
          <xdr:rowOff>6350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221</xdr:row>
          <xdr:rowOff>25400</xdr:rowOff>
        </xdr:from>
        <xdr:to>
          <xdr:col>3</xdr:col>
          <xdr:colOff>603250</xdr:colOff>
          <xdr:row>222</xdr:row>
          <xdr:rowOff>31750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223</xdr:row>
          <xdr:rowOff>0</xdr:rowOff>
        </xdr:from>
        <xdr:to>
          <xdr:col>3</xdr:col>
          <xdr:colOff>603250</xdr:colOff>
          <xdr:row>224</xdr:row>
          <xdr:rowOff>31750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221</xdr:row>
          <xdr:rowOff>190500</xdr:rowOff>
        </xdr:from>
        <xdr:to>
          <xdr:col>3</xdr:col>
          <xdr:colOff>603250</xdr:colOff>
          <xdr:row>223</xdr:row>
          <xdr:rowOff>31750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97</xdr:row>
          <xdr:rowOff>177800</xdr:rowOff>
        </xdr:from>
        <xdr:to>
          <xdr:col>3</xdr:col>
          <xdr:colOff>577850</xdr:colOff>
          <xdr:row>99</xdr:row>
          <xdr:rowOff>6350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99</xdr:row>
          <xdr:rowOff>0</xdr:rowOff>
        </xdr:from>
        <xdr:to>
          <xdr:col>3</xdr:col>
          <xdr:colOff>596900</xdr:colOff>
          <xdr:row>100</xdr:row>
          <xdr:rowOff>31750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100</xdr:row>
          <xdr:rowOff>6350</xdr:rowOff>
        </xdr:from>
        <xdr:to>
          <xdr:col>3</xdr:col>
          <xdr:colOff>596900</xdr:colOff>
          <xdr:row>101</xdr:row>
          <xdr:rowOff>38100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101</xdr:row>
          <xdr:rowOff>6350</xdr:rowOff>
        </xdr:from>
        <xdr:to>
          <xdr:col>3</xdr:col>
          <xdr:colOff>577850</xdr:colOff>
          <xdr:row>102</xdr:row>
          <xdr:rowOff>38100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102</xdr:row>
          <xdr:rowOff>0</xdr:rowOff>
        </xdr:from>
        <xdr:to>
          <xdr:col>3</xdr:col>
          <xdr:colOff>577850</xdr:colOff>
          <xdr:row>103</xdr:row>
          <xdr:rowOff>38100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228</xdr:row>
          <xdr:rowOff>146050</xdr:rowOff>
        </xdr:from>
        <xdr:to>
          <xdr:col>3</xdr:col>
          <xdr:colOff>641350</xdr:colOff>
          <xdr:row>230</xdr:row>
          <xdr:rowOff>25400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230</xdr:row>
          <xdr:rowOff>44450</xdr:rowOff>
        </xdr:from>
        <xdr:to>
          <xdr:col>3</xdr:col>
          <xdr:colOff>635000</xdr:colOff>
          <xdr:row>230</xdr:row>
          <xdr:rowOff>254000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230</xdr:row>
          <xdr:rowOff>336550</xdr:rowOff>
        </xdr:from>
        <xdr:to>
          <xdr:col>3</xdr:col>
          <xdr:colOff>641350</xdr:colOff>
          <xdr:row>232</xdr:row>
          <xdr:rowOff>6350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232</xdr:row>
          <xdr:rowOff>76200</xdr:rowOff>
        </xdr:from>
        <xdr:to>
          <xdr:col>3</xdr:col>
          <xdr:colOff>635000</xdr:colOff>
          <xdr:row>232</xdr:row>
          <xdr:rowOff>292100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233</xdr:row>
          <xdr:rowOff>6350</xdr:rowOff>
        </xdr:from>
        <xdr:to>
          <xdr:col>3</xdr:col>
          <xdr:colOff>641350</xdr:colOff>
          <xdr:row>233</xdr:row>
          <xdr:rowOff>222250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235</xdr:row>
          <xdr:rowOff>44450</xdr:rowOff>
        </xdr:from>
        <xdr:to>
          <xdr:col>3</xdr:col>
          <xdr:colOff>654050</xdr:colOff>
          <xdr:row>235</xdr:row>
          <xdr:rowOff>254000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235</xdr:row>
          <xdr:rowOff>330200</xdr:rowOff>
        </xdr:from>
        <xdr:to>
          <xdr:col>3</xdr:col>
          <xdr:colOff>647700</xdr:colOff>
          <xdr:row>237</xdr:row>
          <xdr:rowOff>6350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233</xdr:row>
          <xdr:rowOff>304800</xdr:rowOff>
        </xdr:from>
        <xdr:to>
          <xdr:col>3</xdr:col>
          <xdr:colOff>647700</xdr:colOff>
          <xdr:row>234</xdr:row>
          <xdr:rowOff>158750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188</xdr:row>
          <xdr:rowOff>184150</xdr:rowOff>
        </xdr:from>
        <xdr:to>
          <xdr:col>3</xdr:col>
          <xdr:colOff>596900</xdr:colOff>
          <xdr:row>190</xdr:row>
          <xdr:rowOff>25400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174</xdr:row>
          <xdr:rowOff>139700</xdr:rowOff>
        </xdr:from>
        <xdr:to>
          <xdr:col>3</xdr:col>
          <xdr:colOff>596900</xdr:colOff>
          <xdr:row>176</xdr:row>
          <xdr:rowOff>25400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175</xdr:row>
          <xdr:rowOff>139700</xdr:rowOff>
        </xdr:from>
        <xdr:to>
          <xdr:col>3</xdr:col>
          <xdr:colOff>596900</xdr:colOff>
          <xdr:row>177</xdr:row>
          <xdr:rowOff>38100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178</xdr:row>
          <xdr:rowOff>25400</xdr:rowOff>
        </xdr:from>
        <xdr:to>
          <xdr:col>3</xdr:col>
          <xdr:colOff>603250</xdr:colOff>
          <xdr:row>178</xdr:row>
          <xdr:rowOff>234950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176</xdr:row>
          <xdr:rowOff>152400</xdr:rowOff>
        </xdr:from>
        <xdr:to>
          <xdr:col>3</xdr:col>
          <xdr:colOff>596900</xdr:colOff>
          <xdr:row>178</xdr:row>
          <xdr:rowOff>44450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178</xdr:row>
          <xdr:rowOff>330200</xdr:rowOff>
        </xdr:from>
        <xdr:to>
          <xdr:col>3</xdr:col>
          <xdr:colOff>615950</xdr:colOff>
          <xdr:row>180</xdr:row>
          <xdr:rowOff>25400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179</xdr:row>
          <xdr:rowOff>158750</xdr:rowOff>
        </xdr:from>
        <xdr:to>
          <xdr:col>3</xdr:col>
          <xdr:colOff>615950</xdr:colOff>
          <xdr:row>181</xdr:row>
          <xdr:rowOff>31750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180</xdr:row>
          <xdr:rowOff>158750</xdr:rowOff>
        </xdr:from>
        <xdr:to>
          <xdr:col>3</xdr:col>
          <xdr:colOff>615950</xdr:colOff>
          <xdr:row>182</xdr:row>
          <xdr:rowOff>25400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120650</xdr:colOff>
          <xdr:row>169</xdr:row>
          <xdr:rowOff>139700</xdr:rowOff>
        </xdr:from>
        <xdr:to>
          <xdr:col>3</xdr:col>
          <xdr:colOff>609600</xdr:colOff>
          <xdr:row>169</xdr:row>
          <xdr:rowOff>342900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149</xdr:row>
          <xdr:rowOff>139700</xdr:rowOff>
        </xdr:from>
        <xdr:to>
          <xdr:col>3</xdr:col>
          <xdr:colOff>641350</xdr:colOff>
          <xdr:row>151</xdr:row>
          <xdr:rowOff>31750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150</xdr:row>
          <xdr:rowOff>139700</xdr:rowOff>
        </xdr:from>
        <xdr:to>
          <xdr:col>3</xdr:col>
          <xdr:colOff>641350</xdr:colOff>
          <xdr:row>152</xdr:row>
          <xdr:rowOff>6350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152</xdr:row>
          <xdr:rowOff>0</xdr:rowOff>
        </xdr:from>
        <xdr:to>
          <xdr:col>3</xdr:col>
          <xdr:colOff>647700</xdr:colOff>
          <xdr:row>153</xdr:row>
          <xdr:rowOff>44450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152</xdr:row>
          <xdr:rowOff>152400</xdr:rowOff>
        </xdr:from>
        <xdr:to>
          <xdr:col>3</xdr:col>
          <xdr:colOff>647700</xdr:colOff>
          <xdr:row>153</xdr:row>
          <xdr:rowOff>196850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153</xdr:row>
          <xdr:rowOff>311150</xdr:rowOff>
        </xdr:from>
        <xdr:to>
          <xdr:col>3</xdr:col>
          <xdr:colOff>654050</xdr:colOff>
          <xdr:row>155</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160</xdr:row>
          <xdr:rowOff>152400</xdr:rowOff>
        </xdr:from>
        <xdr:to>
          <xdr:col>3</xdr:col>
          <xdr:colOff>654050</xdr:colOff>
          <xdr:row>162</xdr:row>
          <xdr:rowOff>38100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161</xdr:row>
          <xdr:rowOff>152400</xdr:rowOff>
        </xdr:from>
        <xdr:to>
          <xdr:col>3</xdr:col>
          <xdr:colOff>673100</xdr:colOff>
          <xdr:row>163</xdr:row>
          <xdr:rowOff>38100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162</xdr:row>
          <xdr:rowOff>146050</xdr:rowOff>
        </xdr:from>
        <xdr:to>
          <xdr:col>3</xdr:col>
          <xdr:colOff>654050</xdr:colOff>
          <xdr:row>163</xdr:row>
          <xdr:rowOff>184150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127</xdr:row>
          <xdr:rowOff>152400</xdr:rowOff>
        </xdr:from>
        <xdr:to>
          <xdr:col>3</xdr:col>
          <xdr:colOff>635000</xdr:colOff>
          <xdr:row>129</xdr:row>
          <xdr:rowOff>25400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130</xdr:row>
          <xdr:rowOff>158750</xdr:rowOff>
        </xdr:from>
        <xdr:to>
          <xdr:col>3</xdr:col>
          <xdr:colOff>641350</xdr:colOff>
          <xdr:row>132</xdr:row>
          <xdr:rowOff>31750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128</xdr:row>
          <xdr:rowOff>152400</xdr:rowOff>
        </xdr:from>
        <xdr:to>
          <xdr:col>3</xdr:col>
          <xdr:colOff>635000</xdr:colOff>
          <xdr:row>130</xdr:row>
          <xdr:rowOff>25400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129</xdr:row>
          <xdr:rowOff>158750</xdr:rowOff>
        </xdr:from>
        <xdr:to>
          <xdr:col>3</xdr:col>
          <xdr:colOff>641350</xdr:colOff>
          <xdr:row>131</xdr:row>
          <xdr:rowOff>25400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131</xdr:row>
          <xdr:rowOff>158750</xdr:rowOff>
        </xdr:from>
        <xdr:to>
          <xdr:col>3</xdr:col>
          <xdr:colOff>641350</xdr:colOff>
          <xdr:row>133</xdr:row>
          <xdr:rowOff>31750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132</xdr:row>
          <xdr:rowOff>152400</xdr:rowOff>
        </xdr:from>
        <xdr:to>
          <xdr:col>3</xdr:col>
          <xdr:colOff>647700</xdr:colOff>
          <xdr:row>134</xdr:row>
          <xdr:rowOff>25400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133</xdr:row>
          <xdr:rowOff>158750</xdr:rowOff>
        </xdr:from>
        <xdr:to>
          <xdr:col>3</xdr:col>
          <xdr:colOff>641350</xdr:colOff>
          <xdr:row>135</xdr:row>
          <xdr:rowOff>25400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7</xdr:row>
          <xdr:rowOff>101600</xdr:rowOff>
        </xdr:from>
        <xdr:to>
          <xdr:col>8</xdr:col>
          <xdr:colOff>158750</xdr:colOff>
          <xdr:row>7</xdr:row>
          <xdr:rowOff>304800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8</xdr:row>
          <xdr:rowOff>254000</xdr:rowOff>
        </xdr:from>
        <xdr:to>
          <xdr:col>8</xdr:col>
          <xdr:colOff>158750</xdr:colOff>
          <xdr:row>8</xdr:row>
          <xdr:rowOff>457200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0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9</xdr:row>
          <xdr:rowOff>69850</xdr:rowOff>
        </xdr:from>
        <xdr:to>
          <xdr:col>8</xdr:col>
          <xdr:colOff>158750</xdr:colOff>
          <xdr:row>9</xdr:row>
          <xdr:rowOff>273050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10</xdr:row>
          <xdr:rowOff>44450</xdr:rowOff>
        </xdr:from>
        <xdr:to>
          <xdr:col>8</xdr:col>
          <xdr:colOff>158750</xdr:colOff>
          <xdr:row>10</xdr:row>
          <xdr:rowOff>260350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11</xdr:row>
          <xdr:rowOff>82550</xdr:rowOff>
        </xdr:from>
        <xdr:to>
          <xdr:col>8</xdr:col>
          <xdr:colOff>177800</xdr:colOff>
          <xdr:row>12</xdr:row>
          <xdr:rowOff>107950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xdr:colOff>
          <xdr:row>251</xdr:row>
          <xdr:rowOff>85725</xdr:rowOff>
        </xdr:from>
        <xdr:to>
          <xdr:col>2</xdr:col>
          <xdr:colOff>382905</xdr:colOff>
          <xdr:row>255</xdr:row>
          <xdr:rowOff>123825</xdr:rowOff>
        </xdr:to>
        <xdr:grpSp>
          <xdr:nvGrpSpPr>
            <xdr:cNvPr id="16" name="Group 15">
              <a:extLst>
                <a:ext uri="{FF2B5EF4-FFF2-40B4-BE49-F238E27FC236}">
                  <a16:creationId xmlns:a16="http://schemas.microsoft.com/office/drawing/2014/main" id="{F4F2022D-DF39-D58F-0A04-E136CF5C9545}"/>
                </a:ext>
              </a:extLst>
            </xdr:cNvPr>
            <xdr:cNvGrpSpPr/>
          </xdr:nvGrpSpPr>
          <xdr:grpSpPr>
            <a:xfrm>
              <a:off x="372745" y="50060225"/>
              <a:ext cx="334010" cy="2333625"/>
              <a:chOff x="369570" y="47358326"/>
              <a:chExt cx="316232" cy="548640"/>
            </a:xfrm>
          </xdr:grpSpPr>
          <xdr:sp macro="" textlink="">
            <xdr:nvSpPr>
              <xdr:cNvPr id="2839" name="Option Button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430530" y="47369730"/>
                <a:ext cx="179070" cy="205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40" name="Option Button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430530" y="47525940"/>
                <a:ext cx="17907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41" name="Option Button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430530" y="47678340"/>
                <a:ext cx="17907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42" name="Group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369570" y="47358326"/>
                <a:ext cx="316232" cy="54864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91440</xdr:colOff>
          <xdr:row>20</xdr:row>
          <xdr:rowOff>139065</xdr:rowOff>
        </xdr:from>
        <xdr:to>
          <xdr:col>2</xdr:col>
          <xdr:colOff>392430</xdr:colOff>
          <xdr:row>26</xdr:row>
          <xdr:rowOff>38100</xdr:rowOff>
        </xdr:to>
        <xdr:grpSp>
          <xdr:nvGrpSpPr>
            <xdr:cNvPr id="15" name="Group 14">
              <a:extLst>
                <a:ext uri="{FF2B5EF4-FFF2-40B4-BE49-F238E27FC236}">
                  <a16:creationId xmlns:a16="http://schemas.microsoft.com/office/drawing/2014/main" id="{63A07CC5-7148-CEED-03A3-9F2DDCB937B0}"/>
                </a:ext>
              </a:extLst>
            </xdr:cNvPr>
            <xdr:cNvGrpSpPr/>
          </xdr:nvGrpSpPr>
          <xdr:grpSpPr>
            <a:xfrm>
              <a:off x="412115" y="7514590"/>
              <a:ext cx="300990" cy="724535"/>
              <a:chOff x="396240" y="7435200"/>
              <a:chExt cx="300990" cy="737235"/>
            </a:xfrm>
          </xdr:grpSpPr>
          <xdr:sp macro="" textlink="">
            <xdr:nvSpPr>
              <xdr:cNvPr id="2848" name="Option Button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445770" y="7448550"/>
                <a:ext cx="17907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49" name="Group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396240" y="7435200"/>
                <a:ext cx="300990" cy="737235"/>
              </a:xfrm>
              <a:prstGeom prst="rect">
                <a:avLst/>
              </a:prstGeom>
              <a:noFill/>
              <a:ln w="9525">
                <a:miter lim="800000"/>
                <a:headEnd/>
                <a:tailEnd/>
              </a:ln>
              <a:extLst>
                <a:ext uri="{909E8E84-426E-40DD-AFC4-6F175D3DCCD1}">
                  <a14:hiddenFill>
                    <a:noFill/>
                  </a14:hiddenFill>
                </a:ext>
              </a:extLst>
            </xdr:spPr>
          </xdr:sp>
          <xdr:sp macro="" textlink="">
            <xdr:nvSpPr>
              <xdr:cNvPr id="2850" name="Option Button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445770" y="7599045"/>
                <a:ext cx="1790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51" name="Option Button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445770" y="7749540"/>
                <a:ext cx="17907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52" name="Option Button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445770" y="7896225"/>
                <a:ext cx="17907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87630</xdr:colOff>
          <xdr:row>32</xdr:row>
          <xdr:rowOff>114300</xdr:rowOff>
        </xdr:from>
        <xdr:to>
          <xdr:col>2</xdr:col>
          <xdr:colOff>396240</xdr:colOff>
          <xdr:row>38</xdr:row>
          <xdr:rowOff>26670</xdr:rowOff>
        </xdr:to>
        <xdr:grpSp>
          <xdr:nvGrpSpPr>
            <xdr:cNvPr id="17" name="Group 16">
              <a:extLst>
                <a:ext uri="{FF2B5EF4-FFF2-40B4-BE49-F238E27FC236}">
                  <a16:creationId xmlns:a16="http://schemas.microsoft.com/office/drawing/2014/main" id="{07C281EF-B2A8-18F7-A591-6B22F8D2280A}"/>
                </a:ext>
              </a:extLst>
            </xdr:cNvPr>
            <xdr:cNvGrpSpPr/>
          </xdr:nvGrpSpPr>
          <xdr:grpSpPr>
            <a:xfrm>
              <a:off x="408305" y="9382125"/>
              <a:ext cx="308610" cy="887095"/>
              <a:chOff x="392430" y="9353534"/>
              <a:chExt cx="308610" cy="883920"/>
            </a:xfrm>
          </xdr:grpSpPr>
          <xdr:sp macro="" textlink="">
            <xdr:nvSpPr>
              <xdr:cNvPr id="2854" name="Option Button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445770" y="9364980"/>
                <a:ext cx="17907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55" name="Group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392430" y="9353534"/>
                <a:ext cx="308610" cy="883920"/>
              </a:xfrm>
              <a:prstGeom prst="rect">
                <a:avLst/>
              </a:prstGeom>
              <a:noFill/>
              <a:ln w="9525">
                <a:miter lim="800000"/>
                <a:headEnd/>
                <a:tailEnd/>
              </a:ln>
              <a:extLst>
                <a:ext uri="{909E8E84-426E-40DD-AFC4-6F175D3DCCD1}">
                  <a14:hiddenFill>
                    <a:noFill/>
                  </a14:hiddenFill>
                </a:ext>
              </a:extLst>
            </xdr:spPr>
          </xdr:sp>
          <xdr:sp macro="" textlink="">
            <xdr:nvSpPr>
              <xdr:cNvPr id="2856" name="Option Button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445770" y="9515475"/>
                <a:ext cx="1790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57" name="Option Button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445770" y="9665970"/>
                <a:ext cx="17907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58" name="Option Button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445770" y="9812655"/>
                <a:ext cx="179070" cy="2152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59" name="Option Button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445770" y="9978390"/>
                <a:ext cx="179070" cy="2228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41</xdr:row>
          <xdr:rowOff>190500</xdr:rowOff>
        </xdr:from>
        <xdr:to>
          <xdr:col>2</xdr:col>
          <xdr:colOff>349250</xdr:colOff>
          <xdr:row>43</xdr:row>
          <xdr:rowOff>44450</xdr:rowOff>
        </xdr:to>
        <xdr:sp macro="" textlink="">
          <xdr:nvSpPr>
            <xdr:cNvPr id="2861" name="Option Button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82550</xdr:colOff>
          <xdr:row>41</xdr:row>
          <xdr:rowOff>177800</xdr:rowOff>
        </xdr:from>
        <xdr:to>
          <xdr:col>2</xdr:col>
          <xdr:colOff>406400</xdr:colOff>
          <xdr:row>50</xdr:row>
          <xdr:rowOff>69850</xdr:rowOff>
        </xdr:to>
        <xdr:sp macro="" textlink="">
          <xdr:nvSpPr>
            <xdr:cNvPr id="2862" name="Group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43</xdr:row>
          <xdr:rowOff>101600</xdr:rowOff>
        </xdr:from>
        <xdr:to>
          <xdr:col>2</xdr:col>
          <xdr:colOff>368300</xdr:colOff>
          <xdr:row>43</xdr:row>
          <xdr:rowOff>311150</xdr:rowOff>
        </xdr:to>
        <xdr:sp macro="" textlink="">
          <xdr:nvSpPr>
            <xdr:cNvPr id="2863" name="Option Button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44</xdr:row>
          <xdr:rowOff>6350</xdr:rowOff>
        </xdr:from>
        <xdr:to>
          <xdr:col>2</xdr:col>
          <xdr:colOff>368300</xdr:colOff>
          <xdr:row>45</xdr:row>
          <xdr:rowOff>38100</xdr:rowOff>
        </xdr:to>
        <xdr:sp macro="" textlink="">
          <xdr:nvSpPr>
            <xdr:cNvPr id="2864" name="Option Button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44</xdr:row>
          <xdr:rowOff>177800</xdr:rowOff>
        </xdr:from>
        <xdr:to>
          <xdr:col>2</xdr:col>
          <xdr:colOff>349250</xdr:colOff>
          <xdr:row>46</xdr:row>
          <xdr:rowOff>31750</xdr:rowOff>
        </xdr:to>
        <xdr:sp macro="" textlink="">
          <xdr:nvSpPr>
            <xdr:cNvPr id="2865" name="Option Button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45</xdr:row>
          <xdr:rowOff>177800</xdr:rowOff>
        </xdr:from>
        <xdr:to>
          <xdr:col>2</xdr:col>
          <xdr:colOff>368300</xdr:colOff>
          <xdr:row>47</xdr:row>
          <xdr:rowOff>25400</xdr:rowOff>
        </xdr:to>
        <xdr:sp macro="" textlink="">
          <xdr:nvSpPr>
            <xdr:cNvPr id="2866" name="Option Button 818"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46</xdr:row>
          <xdr:rowOff>152400</xdr:rowOff>
        </xdr:from>
        <xdr:to>
          <xdr:col>2</xdr:col>
          <xdr:colOff>368300</xdr:colOff>
          <xdr:row>48</xdr:row>
          <xdr:rowOff>25400</xdr:rowOff>
        </xdr:to>
        <xdr:sp macro="" textlink="">
          <xdr:nvSpPr>
            <xdr:cNvPr id="2867" name="Option Button 819" hidden="1">
              <a:extLst>
                <a:ext uri="{63B3BB69-23CF-44E3-9099-C40C66FF867C}">
                  <a14:compatExt spid="_x0000_s2867"/>
                </a:ext>
                <a:ext uri="{FF2B5EF4-FFF2-40B4-BE49-F238E27FC236}">
                  <a16:creationId xmlns:a16="http://schemas.microsoft.com/office/drawing/2014/main" id="{00000000-0008-0000-00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47</xdr:row>
          <xdr:rowOff>152400</xdr:rowOff>
        </xdr:from>
        <xdr:to>
          <xdr:col>2</xdr:col>
          <xdr:colOff>368300</xdr:colOff>
          <xdr:row>49</xdr:row>
          <xdr:rowOff>25400</xdr:rowOff>
        </xdr:to>
        <xdr:sp macro="" textlink="">
          <xdr:nvSpPr>
            <xdr:cNvPr id="2868" name="Option Button 820" hidden="1">
              <a:extLst>
                <a:ext uri="{63B3BB69-23CF-44E3-9099-C40C66FF867C}">
                  <a14:compatExt spid="_x0000_s2868"/>
                </a:ext>
                <a:ext uri="{FF2B5EF4-FFF2-40B4-BE49-F238E27FC236}">
                  <a16:creationId xmlns:a16="http://schemas.microsoft.com/office/drawing/2014/main" id="{00000000-0008-0000-00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184150</xdr:colOff>
          <xdr:row>49</xdr:row>
          <xdr:rowOff>0</xdr:rowOff>
        </xdr:from>
        <xdr:to>
          <xdr:col>2</xdr:col>
          <xdr:colOff>368300</xdr:colOff>
          <xdr:row>50</xdr:row>
          <xdr:rowOff>31750</xdr:rowOff>
        </xdr:to>
        <xdr:sp macro="" textlink="">
          <xdr:nvSpPr>
            <xdr:cNvPr id="2869" name="Option Button 821" hidden="1">
              <a:extLst>
                <a:ext uri="{63B3BB69-23CF-44E3-9099-C40C66FF867C}">
                  <a14:compatExt spid="_x0000_s2869"/>
                </a:ext>
                <a:ext uri="{FF2B5EF4-FFF2-40B4-BE49-F238E27FC236}">
                  <a16:creationId xmlns:a16="http://schemas.microsoft.com/office/drawing/2014/main" id="{00000000-0008-0000-00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52</xdr:row>
          <xdr:rowOff>114300</xdr:rowOff>
        </xdr:from>
        <xdr:to>
          <xdr:col>2</xdr:col>
          <xdr:colOff>412750</xdr:colOff>
          <xdr:row>56</xdr:row>
          <xdr:rowOff>0</xdr:rowOff>
        </xdr:to>
        <xdr:sp macro="" textlink="">
          <xdr:nvSpPr>
            <xdr:cNvPr id="2870" name="Group Box 822"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52</xdr:row>
          <xdr:rowOff>120650</xdr:rowOff>
        </xdr:from>
        <xdr:to>
          <xdr:col>2</xdr:col>
          <xdr:colOff>342900</xdr:colOff>
          <xdr:row>54</xdr:row>
          <xdr:rowOff>6350</xdr:rowOff>
        </xdr:to>
        <xdr:sp macro="" textlink="">
          <xdr:nvSpPr>
            <xdr:cNvPr id="2871" name="Option Button 823"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53</xdr:row>
          <xdr:rowOff>120650</xdr:rowOff>
        </xdr:from>
        <xdr:to>
          <xdr:col>2</xdr:col>
          <xdr:colOff>342900</xdr:colOff>
          <xdr:row>55</xdr:row>
          <xdr:rowOff>0</xdr:rowOff>
        </xdr:to>
        <xdr:sp macro="" textlink="">
          <xdr:nvSpPr>
            <xdr:cNvPr id="2872" name="Option Button 824" hidden="1">
              <a:extLst>
                <a:ext uri="{63B3BB69-23CF-44E3-9099-C40C66FF867C}">
                  <a14:compatExt spid="_x0000_s2872"/>
                </a:ext>
                <a:ext uri="{FF2B5EF4-FFF2-40B4-BE49-F238E27FC236}">
                  <a16:creationId xmlns:a16="http://schemas.microsoft.com/office/drawing/2014/main" id="{00000000-0008-0000-00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54</xdr:row>
          <xdr:rowOff>114300</xdr:rowOff>
        </xdr:from>
        <xdr:to>
          <xdr:col>2</xdr:col>
          <xdr:colOff>342900</xdr:colOff>
          <xdr:row>55</xdr:row>
          <xdr:rowOff>158750</xdr:rowOff>
        </xdr:to>
        <xdr:sp macro="" textlink="">
          <xdr:nvSpPr>
            <xdr:cNvPr id="2873" name="Option Button 825"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59</xdr:row>
          <xdr:rowOff>25400</xdr:rowOff>
        </xdr:from>
        <xdr:to>
          <xdr:col>2</xdr:col>
          <xdr:colOff>336550</xdr:colOff>
          <xdr:row>60</xdr:row>
          <xdr:rowOff>63500</xdr:rowOff>
        </xdr:to>
        <xdr:sp macro="" textlink="">
          <xdr:nvSpPr>
            <xdr:cNvPr id="2874" name="Option Button 826"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60</xdr:row>
          <xdr:rowOff>6350</xdr:rowOff>
        </xdr:from>
        <xdr:to>
          <xdr:col>2</xdr:col>
          <xdr:colOff>336550</xdr:colOff>
          <xdr:row>61</xdr:row>
          <xdr:rowOff>44450</xdr:rowOff>
        </xdr:to>
        <xdr:sp macro="" textlink="">
          <xdr:nvSpPr>
            <xdr:cNvPr id="2875" name="Option Button 827"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59</xdr:row>
          <xdr:rowOff>6350</xdr:rowOff>
        </xdr:from>
        <xdr:to>
          <xdr:col>2</xdr:col>
          <xdr:colOff>412750</xdr:colOff>
          <xdr:row>63</xdr:row>
          <xdr:rowOff>31750</xdr:rowOff>
        </xdr:to>
        <xdr:sp macro="" textlink="">
          <xdr:nvSpPr>
            <xdr:cNvPr id="2876" name="Group Box 828" hidden="1">
              <a:extLst>
                <a:ext uri="{63B3BB69-23CF-44E3-9099-C40C66FF867C}">
                  <a14:compatExt spid="_x0000_s2876"/>
                </a:ext>
                <a:ext uri="{FF2B5EF4-FFF2-40B4-BE49-F238E27FC236}">
                  <a16:creationId xmlns:a16="http://schemas.microsoft.com/office/drawing/2014/main" id="{00000000-0008-0000-0000-00003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60</xdr:row>
          <xdr:rowOff>158750</xdr:rowOff>
        </xdr:from>
        <xdr:to>
          <xdr:col>2</xdr:col>
          <xdr:colOff>336550</xdr:colOff>
          <xdr:row>62</xdr:row>
          <xdr:rowOff>31750</xdr:rowOff>
        </xdr:to>
        <xdr:sp macro="" textlink="">
          <xdr:nvSpPr>
            <xdr:cNvPr id="2877" name="Option Button 829" hidden="1">
              <a:extLst>
                <a:ext uri="{63B3BB69-23CF-44E3-9099-C40C66FF867C}">
                  <a14:compatExt spid="_x0000_s2877"/>
                </a:ext>
                <a:ext uri="{FF2B5EF4-FFF2-40B4-BE49-F238E27FC236}">
                  <a16:creationId xmlns:a16="http://schemas.microsoft.com/office/drawing/2014/main" id="{00000000-0008-0000-00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61</xdr:row>
          <xdr:rowOff>139700</xdr:rowOff>
        </xdr:from>
        <xdr:to>
          <xdr:col>2</xdr:col>
          <xdr:colOff>336550</xdr:colOff>
          <xdr:row>63</xdr:row>
          <xdr:rowOff>0</xdr:rowOff>
        </xdr:to>
        <xdr:sp macro="" textlink="">
          <xdr:nvSpPr>
            <xdr:cNvPr id="2878" name="Option Button 830" hidden="1">
              <a:extLst>
                <a:ext uri="{63B3BB69-23CF-44E3-9099-C40C66FF867C}">
                  <a14:compatExt spid="_x0000_s2878"/>
                </a:ext>
                <a:ext uri="{FF2B5EF4-FFF2-40B4-BE49-F238E27FC236}">
                  <a16:creationId xmlns:a16="http://schemas.microsoft.com/office/drawing/2014/main" id="{00000000-0008-0000-00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66</xdr:row>
          <xdr:rowOff>25400</xdr:rowOff>
        </xdr:from>
        <xdr:to>
          <xdr:col>2</xdr:col>
          <xdr:colOff>368300</xdr:colOff>
          <xdr:row>67</xdr:row>
          <xdr:rowOff>63500</xdr:rowOff>
        </xdr:to>
        <xdr:sp macro="" textlink="">
          <xdr:nvSpPr>
            <xdr:cNvPr id="2879" name="Option Button 831" hidden="1">
              <a:extLst>
                <a:ext uri="{63B3BB69-23CF-44E3-9099-C40C66FF867C}">
                  <a14:compatExt spid="_x0000_s2879"/>
                </a:ext>
                <a:ext uri="{FF2B5EF4-FFF2-40B4-BE49-F238E27FC236}">
                  <a16:creationId xmlns:a16="http://schemas.microsoft.com/office/drawing/2014/main" id="{00000000-0008-0000-00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67</xdr:row>
          <xdr:rowOff>6350</xdr:rowOff>
        </xdr:from>
        <xdr:to>
          <xdr:col>2</xdr:col>
          <xdr:colOff>368300</xdr:colOff>
          <xdr:row>68</xdr:row>
          <xdr:rowOff>44450</xdr:rowOff>
        </xdr:to>
        <xdr:sp macro="" textlink="">
          <xdr:nvSpPr>
            <xdr:cNvPr id="2880" name="Option Button 832"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67</xdr:row>
          <xdr:rowOff>158750</xdr:rowOff>
        </xdr:from>
        <xdr:to>
          <xdr:col>2</xdr:col>
          <xdr:colOff>368300</xdr:colOff>
          <xdr:row>69</xdr:row>
          <xdr:rowOff>31750</xdr:rowOff>
        </xdr:to>
        <xdr:sp macro="" textlink="">
          <xdr:nvSpPr>
            <xdr:cNvPr id="2881" name="Option Button 8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66</xdr:row>
          <xdr:rowOff>6350</xdr:rowOff>
        </xdr:from>
        <xdr:to>
          <xdr:col>3</xdr:col>
          <xdr:colOff>0</xdr:colOff>
          <xdr:row>71</xdr:row>
          <xdr:rowOff>38100</xdr:rowOff>
        </xdr:to>
        <xdr:sp macro="" textlink="">
          <xdr:nvSpPr>
            <xdr:cNvPr id="2882" name="Group Box 834" hidden="1">
              <a:extLst>
                <a:ext uri="{63B3BB69-23CF-44E3-9099-C40C66FF867C}">
                  <a14:compatExt spid="_x0000_s2882"/>
                </a:ext>
                <a:ext uri="{FF2B5EF4-FFF2-40B4-BE49-F238E27FC236}">
                  <a16:creationId xmlns:a16="http://schemas.microsoft.com/office/drawing/2014/main" id="{00000000-0008-0000-0000-00004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68</xdr:row>
          <xdr:rowOff>152400</xdr:rowOff>
        </xdr:from>
        <xdr:to>
          <xdr:col>2</xdr:col>
          <xdr:colOff>368300</xdr:colOff>
          <xdr:row>70</xdr:row>
          <xdr:rowOff>25400</xdr:rowOff>
        </xdr:to>
        <xdr:sp macro="" textlink="">
          <xdr:nvSpPr>
            <xdr:cNvPr id="2883" name="Option Button 835"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69</xdr:row>
          <xdr:rowOff>139700</xdr:rowOff>
        </xdr:from>
        <xdr:to>
          <xdr:col>2</xdr:col>
          <xdr:colOff>368300</xdr:colOff>
          <xdr:row>71</xdr:row>
          <xdr:rowOff>0</xdr:rowOff>
        </xdr:to>
        <xdr:sp macro="" textlink="">
          <xdr:nvSpPr>
            <xdr:cNvPr id="2884" name="Option Button 836"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83</xdr:row>
          <xdr:rowOff>31750</xdr:rowOff>
        </xdr:from>
        <xdr:to>
          <xdr:col>2</xdr:col>
          <xdr:colOff>330200</xdr:colOff>
          <xdr:row>84</xdr:row>
          <xdr:rowOff>69850</xdr:rowOff>
        </xdr:to>
        <xdr:sp macro="" textlink="">
          <xdr:nvSpPr>
            <xdr:cNvPr id="2891" name="Option Button 843"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83</xdr:row>
          <xdr:rowOff>25400</xdr:rowOff>
        </xdr:from>
        <xdr:to>
          <xdr:col>2</xdr:col>
          <xdr:colOff>406400</xdr:colOff>
          <xdr:row>89</xdr:row>
          <xdr:rowOff>25400</xdr:rowOff>
        </xdr:to>
        <xdr:sp macro="" textlink="">
          <xdr:nvSpPr>
            <xdr:cNvPr id="2892" name="Group Box 844"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84</xdr:row>
          <xdr:rowOff>25400</xdr:rowOff>
        </xdr:from>
        <xdr:to>
          <xdr:col>2</xdr:col>
          <xdr:colOff>330200</xdr:colOff>
          <xdr:row>85</xdr:row>
          <xdr:rowOff>63500</xdr:rowOff>
        </xdr:to>
        <xdr:sp macro="" textlink="">
          <xdr:nvSpPr>
            <xdr:cNvPr id="2893" name="Option Button 845" hidden="1">
              <a:extLst>
                <a:ext uri="{63B3BB69-23CF-44E3-9099-C40C66FF867C}">
                  <a14:compatExt spid="_x0000_s2893"/>
                </a:ext>
                <a:ext uri="{FF2B5EF4-FFF2-40B4-BE49-F238E27FC236}">
                  <a16:creationId xmlns:a16="http://schemas.microsoft.com/office/drawing/2014/main" id="{00000000-0008-0000-00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85</xdr:row>
          <xdr:rowOff>25400</xdr:rowOff>
        </xdr:from>
        <xdr:to>
          <xdr:col>2</xdr:col>
          <xdr:colOff>330200</xdr:colOff>
          <xdr:row>86</xdr:row>
          <xdr:rowOff>63500</xdr:rowOff>
        </xdr:to>
        <xdr:sp macro="" textlink="">
          <xdr:nvSpPr>
            <xdr:cNvPr id="2894" name="Option Button 846"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86</xdr:row>
          <xdr:rowOff>0</xdr:rowOff>
        </xdr:from>
        <xdr:to>
          <xdr:col>2</xdr:col>
          <xdr:colOff>330200</xdr:colOff>
          <xdr:row>87</xdr:row>
          <xdr:rowOff>38100</xdr:rowOff>
        </xdr:to>
        <xdr:sp macro="" textlink="">
          <xdr:nvSpPr>
            <xdr:cNvPr id="2895" name="Option Button 847"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86</xdr:row>
          <xdr:rowOff>152400</xdr:rowOff>
        </xdr:from>
        <xdr:to>
          <xdr:col>2</xdr:col>
          <xdr:colOff>330200</xdr:colOff>
          <xdr:row>88</xdr:row>
          <xdr:rowOff>25400</xdr:rowOff>
        </xdr:to>
        <xdr:sp macro="" textlink="">
          <xdr:nvSpPr>
            <xdr:cNvPr id="2896" name="Option Button 848"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87</xdr:row>
          <xdr:rowOff>146050</xdr:rowOff>
        </xdr:from>
        <xdr:to>
          <xdr:col>2</xdr:col>
          <xdr:colOff>330200</xdr:colOff>
          <xdr:row>89</xdr:row>
          <xdr:rowOff>6350</xdr:rowOff>
        </xdr:to>
        <xdr:sp macro="" textlink="">
          <xdr:nvSpPr>
            <xdr:cNvPr id="2897" name="Option Button 849"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120650</xdr:colOff>
          <xdr:row>110</xdr:row>
          <xdr:rowOff>107950</xdr:rowOff>
        </xdr:from>
        <xdr:to>
          <xdr:col>2</xdr:col>
          <xdr:colOff>311150</xdr:colOff>
          <xdr:row>112</xdr:row>
          <xdr:rowOff>25400</xdr:rowOff>
        </xdr:to>
        <xdr:sp macro="" textlink="">
          <xdr:nvSpPr>
            <xdr:cNvPr id="2898" name="Option Button 850"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120650</xdr:colOff>
          <xdr:row>111</xdr:row>
          <xdr:rowOff>107950</xdr:rowOff>
        </xdr:from>
        <xdr:to>
          <xdr:col>2</xdr:col>
          <xdr:colOff>311150</xdr:colOff>
          <xdr:row>113</xdr:row>
          <xdr:rowOff>31750</xdr:rowOff>
        </xdr:to>
        <xdr:sp macro="" textlink="">
          <xdr:nvSpPr>
            <xdr:cNvPr id="2899" name="Option Button 851"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110</xdr:row>
          <xdr:rowOff>82550</xdr:rowOff>
        </xdr:from>
        <xdr:to>
          <xdr:col>2</xdr:col>
          <xdr:colOff>381000</xdr:colOff>
          <xdr:row>115</xdr:row>
          <xdr:rowOff>31750</xdr:rowOff>
        </xdr:to>
        <xdr:sp macro="" textlink="">
          <xdr:nvSpPr>
            <xdr:cNvPr id="2900" name="Group Box 852"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120650</xdr:colOff>
          <xdr:row>112</xdr:row>
          <xdr:rowOff>139700</xdr:rowOff>
        </xdr:from>
        <xdr:to>
          <xdr:col>2</xdr:col>
          <xdr:colOff>311150</xdr:colOff>
          <xdr:row>114</xdr:row>
          <xdr:rowOff>31750</xdr:rowOff>
        </xdr:to>
        <xdr:sp macro="" textlink="">
          <xdr:nvSpPr>
            <xdr:cNvPr id="2901" name="Option Button 853"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120650</xdr:colOff>
          <xdr:row>113</xdr:row>
          <xdr:rowOff>139700</xdr:rowOff>
        </xdr:from>
        <xdr:to>
          <xdr:col>2</xdr:col>
          <xdr:colOff>311150</xdr:colOff>
          <xdr:row>115</xdr:row>
          <xdr:rowOff>31750</xdr:rowOff>
        </xdr:to>
        <xdr:sp macro="" textlink="">
          <xdr:nvSpPr>
            <xdr:cNvPr id="2902" name="Option Button 854"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117</xdr:row>
          <xdr:rowOff>114300</xdr:rowOff>
        </xdr:from>
        <xdr:to>
          <xdr:col>2</xdr:col>
          <xdr:colOff>342900</xdr:colOff>
          <xdr:row>119</xdr:row>
          <xdr:rowOff>6350</xdr:rowOff>
        </xdr:to>
        <xdr:sp macro="" textlink="">
          <xdr:nvSpPr>
            <xdr:cNvPr id="2903" name="Option Button 855"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118</xdr:row>
          <xdr:rowOff>114300</xdr:rowOff>
        </xdr:from>
        <xdr:to>
          <xdr:col>2</xdr:col>
          <xdr:colOff>342900</xdr:colOff>
          <xdr:row>120</xdr:row>
          <xdr:rowOff>6350</xdr:rowOff>
        </xdr:to>
        <xdr:sp macro="" textlink="">
          <xdr:nvSpPr>
            <xdr:cNvPr id="2904" name="Option Button 856"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119</xdr:row>
          <xdr:rowOff>114300</xdr:rowOff>
        </xdr:from>
        <xdr:to>
          <xdr:col>2</xdr:col>
          <xdr:colOff>342900</xdr:colOff>
          <xdr:row>121</xdr:row>
          <xdr:rowOff>6350</xdr:rowOff>
        </xdr:to>
        <xdr:sp macro="" textlink="">
          <xdr:nvSpPr>
            <xdr:cNvPr id="2905" name="Option Button 857"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82550</xdr:colOff>
          <xdr:row>117</xdr:row>
          <xdr:rowOff>101600</xdr:rowOff>
        </xdr:from>
        <xdr:to>
          <xdr:col>2</xdr:col>
          <xdr:colOff>406400</xdr:colOff>
          <xdr:row>122</xdr:row>
          <xdr:rowOff>25400</xdr:rowOff>
        </xdr:to>
        <xdr:sp macro="" textlink="">
          <xdr:nvSpPr>
            <xdr:cNvPr id="2906" name="Group Box 858" hidden="1">
              <a:extLst>
                <a:ext uri="{63B3BB69-23CF-44E3-9099-C40C66FF867C}">
                  <a14:compatExt spid="_x0000_s2906"/>
                </a:ext>
                <a:ext uri="{FF2B5EF4-FFF2-40B4-BE49-F238E27FC236}">
                  <a16:creationId xmlns:a16="http://schemas.microsoft.com/office/drawing/2014/main" id="{00000000-0008-0000-0000-00005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120</xdr:row>
          <xdr:rowOff>114300</xdr:rowOff>
        </xdr:from>
        <xdr:to>
          <xdr:col>2</xdr:col>
          <xdr:colOff>342900</xdr:colOff>
          <xdr:row>122</xdr:row>
          <xdr:rowOff>6350</xdr:rowOff>
        </xdr:to>
        <xdr:sp macro="" textlink="">
          <xdr:nvSpPr>
            <xdr:cNvPr id="2907" name="Option Button 859" hidden="1">
              <a:extLst>
                <a:ext uri="{63B3BB69-23CF-44E3-9099-C40C66FF867C}">
                  <a14:compatExt spid="_x0000_s2907"/>
                </a:ext>
                <a:ext uri="{FF2B5EF4-FFF2-40B4-BE49-F238E27FC236}">
                  <a16:creationId xmlns:a16="http://schemas.microsoft.com/office/drawing/2014/main" id="{00000000-0008-0000-00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142</xdr:row>
          <xdr:rowOff>114300</xdr:rowOff>
        </xdr:from>
        <xdr:to>
          <xdr:col>2</xdr:col>
          <xdr:colOff>336550</xdr:colOff>
          <xdr:row>144</xdr:row>
          <xdr:rowOff>6350</xdr:rowOff>
        </xdr:to>
        <xdr:sp macro="" textlink="">
          <xdr:nvSpPr>
            <xdr:cNvPr id="2908" name="Option Button 860" hidden="1">
              <a:extLst>
                <a:ext uri="{63B3BB69-23CF-44E3-9099-C40C66FF867C}">
                  <a14:compatExt spid="_x0000_s2908"/>
                </a:ext>
                <a:ext uri="{FF2B5EF4-FFF2-40B4-BE49-F238E27FC236}">
                  <a16:creationId xmlns:a16="http://schemas.microsoft.com/office/drawing/2014/main" id="{00000000-0008-0000-00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143</xdr:row>
          <xdr:rowOff>114300</xdr:rowOff>
        </xdr:from>
        <xdr:to>
          <xdr:col>2</xdr:col>
          <xdr:colOff>336550</xdr:colOff>
          <xdr:row>145</xdr:row>
          <xdr:rowOff>6350</xdr:rowOff>
        </xdr:to>
        <xdr:sp macro="" textlink="">
          <xdr:nvSpPr>
            <xdr:cNvPr id="2909" name="Option Button 861"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144</xdr:row>
          <xdr:rowOff>114300</xdr:rowOff>
        </xdr:from>
        <xdr:to>
          <xdr:col>2</xdr:col>
          <xdr:colOff>336550</xdr:colOff>
          <xdr:row>146</xdr:row>
          <xdr:rowOff>6350</xdr:rowOff>
        </xdr:to>
        <xdr:sp macro="" textlink="">
          <xdr:nvSpPr>
            <xdr:cNvPr id="2910" name="Option Button 862"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142</xdr:row>
          <xdr:rowOff>101600</xdr:rowOff>
        </xdr:from>
        <xdr:to>
          <xdr:col>2</xdr:col>
          <xdr:colOff>387350</xdr:colOff>
          <xdr:row>147</xdr:row>
          <xdr:rowOff>25400</xdr:rowOff>
        </xdr:to>
        <xdr:sp macro="" textlink="">
          <xdr:nvSpPr>
            <xdr:cNvPr id="2911" name="Group Box 863" hidden="1">
              <a:extLst>
                <a:ext uri="{63B3BB69-23CF-44E3-9099-C40C66FF867C}">
                  <a14:compatExt spid="_x0000_s2911"/>
                </a:ext>
                <a:ext uri="{FF2B5EF4-FFF2-40B4-BE49-F238E27FC236}">
                  <a16:creationId xmlns:a16="http://schemas.microsoft.com/office/drawing/2014/main" id="{00000000-0008-0000-0000-00005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139700</xdr:colOff>
          <xdr:row>145</xdr:row>
          <xdr:rowOff>114300</xdr:rowOff>
        </xdr:from>
        <xdr:to>
          <xdr:col>2</xdr:col>
          <xdr:colOff>336550</xdr:colOff>
          <xdr:row>147</xdr:row>
          <xdr:rowOff>6350</xdr:rowOff>
        </xdr:to>
        <xdr:sp macro="" textlink="">
          <xdr:nvSpPr>
            <xdr:cNvPr id="2912" name="Option Button 864" hidden="1">
              <a:extLst>
                <a:ext uri="{63B3BB69-23CF-44E3-9099-C40C66FF867C}">
                  <a14:compatExt spid="_x0000_s2912"/>
                </a:ext>
                <a:ext uri="{FF2B5EF4-FFF2-40B4-BE49-F238E27FC236}">
                  <a16:creationId xmlns:a16="http://schemas.microsoft.com/office/drawing/2014/main" id="{00000000-0008-0000-00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196</xdr:row>
          <xdr:rowOff>139700</xdr:rowOff>
        </xdr:from>
        <xdr:to>
          <xdr:col>2</xdr:col>
          <xdr:colOff>336550</xdr:colOff>
          <xdr:row>198</xdr:row>
          <xdr:rowOff>31750</xdr:rowOff>
        </xdr:to>
        <xdr:sp macro="" textlink="">
          <xdr:nvSpPr>
            <xdr:cNvPr id="2913" name="Option Button 865" hidden="1">
              <a:extLst>
                <a:ext uri="{63B3BB69-23CF-44E3-9099-C40C66FF867C}">
                  <a14:compatExt spid="_x0000_s2913"/>
                </a:ext>
                <a:ext uri="{FF2B5EF4-FFF2-40B4-BE49-F238E27FC236}">
                  <a16:creationId xmlns:a16="http://schemas.microsoft.com/office/drawing/2014/main" id="{00000000-0008-0000-00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196</xdr:row>
          <xdr:rowOff>120650</xdr:rowOff>
        </xdr:from>
        <xdr:to>
          <xdr:col>2</xdr:col>
          <xdr:colOff>412750</xdr:colOff>
          <xdr:row>202</xdr:row>
          <xdr:rowOff>38100</xdr:rowOff>
        </xdr:to>
        <xdr:sp macro="" textlink="">
          <xdr:nvSpPr>
            <xdr:cNvPr id="2914" name="Group Box 866" hidden="1">
              <a:extLst>
                <a:ext uri="{63B3BB69-23CF-44E3-9099-C40C66FF867C}">
                  <a14:compatExt spid="_x0000_s2914"/>
                </a:ext>
                <a:ext uri="{FF2B5EF4-FFF2-40B4-BE49-F238E27FC236}">
                  <a16:creationId xmlns:a16="http://schemas.microsoft.com/office/drawing/2014/main" id="{00000000-0008-0000-0000-00006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197</xdr:row>
          <xdr:rowOff>120650</xdr:rowOff>
        </xdr:from>
        <xdr:to>
          <xdr:col>2</xdr:col>
          <xdr:colOff>336550</xdr:colOff>
          <xdr:row>199</xdr:row>
          <xdr:rowOff>6350</xdr:rowOff>
        </xdr:to>
        <xdr:sp macro="" textlink="">
          <xdr:nvSpPr>
            <xdr:cNvPr id="2915" name="Option Button 867" hidden="1">
              <a:extLst>
                <a:ext uri="{63B3BB69-23CF-44E3-9099-C40C66FF867C}">
                  <a14:compatExt spid="_x0000_s2915"/>
                </a:ext>
                <a:ext uri="{FF2B5EF4-FFF2-40B4-BE49-F238E27FC236}">
                  <a16:creationId xmlns:a16="http://schemas.microsoft.com/office/drawing/2014/main" id="{00000000-0008-0000-00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198</xdr:row>
          <xdr:rowOff>114300</xdr:rowOff>
        </xdr:from>
        <xdr:to>
          <xdr:col>2</xdr:col>
          <xdr:colOff>336550</xdr:colOff>
          <xdr:row>200</xdr:row>
          <xdr:rowOff>6350</xdr:rowOff>
        </xdr:to>
        <xdr:sp macro="" textlink="">
          <xdr:nvSpPr>
            <xdr:cNvPr id="2916" name="Option Button 868" hidden="1">
              <a:extLst>
                <a:ext uri="{63B3BB69-23CF-44E3-9099-C40C66FF867C}">
                  <a14:compatExt spid="_x0000_s2916"/>
                </a:ext>
                <a:ext uri="{FF2B5EF4-FFF2-40B4-BE49-F238E27FC236}">
                  <a16:creationId xmlns:a16="http://schemas.microsoft.com/office/drawing/2014/main" id="{00000000-0008-0000-00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199</xdr:row>
          <xdr:rowOff>101600</xdr:rowOff>
        </xdr:from>
        <xdr:to>
          <xdr:col>2</xdr:col>
          <xdr:colOff>336550</xdr:colOff>
          <xdr:row>200</xdr:row>
          <xdr:rowOff>152400</xdr:rowOff>
        </xdr:to>
        <xdr:sp macro="" textlink="">
          <xdr:nvSpPr>
            <xdr:cNvPr id="2917" name="Option Button 869" hidden="1">
              <a:extLst>
                <a:ext uri="{63B3BB69-23CF-44E3-9099-C40C66FF867C}">
                  <a14:compatExt spid="_x0000_s2917"/>
                </a:ext>
                <a:ext uri="{FF2B5EF4-FFF2-40B4-BE49-F238E27FC236}">
                  <a16:creationId xmlns:a16="http://schemas.microsoft.com/office/drawing/2014/main" id="{00000000-0008-0000-00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200</xdr:row>
          <xdr:rowOff>107950</xdr:rowOff>
        </xdr:from>
        <xdr:to>
          <xdr:col>2</xdr:col>
          <xdr:colOff>336550</xdr:colOff>
          <xdr:row>202</xdr:row>
          <xdr:rowOff>0</xdr:rowOff>
        </xdr:to>
        <xdr:sp macro="" textlink="">
          <xdr:nvSpPr>
            <xdr:cNvPr id="2918" name="Option Button 870" hidden="1">
              <a:extLst>
                <a:ext uri="{63B3BB69-23CF-44E3-9099-C40C66FF867C}">
                  <a14:compatExt spid="_x0000_s2918"/>
                </a:ext>
                <a:ext uri="{FF2B5EF4-FFF2-40B4-BE49-F238E27FC236}">
                  <a16:creationId xmlns:a16="http://schemas.microsoft.com/office/drawing/2014/main" id="{00000000-0008-0000-00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204</xdr:row>
          <xdr:rowOff>158750</xdr:rowOff>
        </xdr:from>
        <xdr:to>
          <xdr:col>2</xdr:col>
          <xdr:colOff>406400</xdr:colOff>
          <xdr:row>208</xdr:row>
          <xdr:rowOff>69850</xdr:rowOff>
        </xdr:to>
        <xdr:sp macro="" textlink="">
          <xdr:nvSpPr>
            <xdr:cNvPr id="2919" name="Group Box 871" hidden="1">
              <a:extLst>
                <a:ext uri="{63B3BB69-23CF-44E3-9099-C40C66FF867C}">
                  <a14:compatExt spid="_x0000_s2919"/>
                </a:ext>
                <a:ext uri="{FF2B5EF4-FFF2-40B4-BE49-F238E27FC236}">
                  <a16:creationId xmlns:a16="http://schemas.microsoft.com/office/drawing/2014/main" id="{00000000-0008-0000-0000-00006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204</xdr:row>
          <xdr:rowOff>158750</xdr:rowOff>
        </xdr:from>
        <xdr:to>
          <xdr:col>2</xdr:col>
          <xdr:colOff>368300</xdr:colOff>
          <xdr:row>206</xdr:row>
          <xdr:rowOff>44450</xdr:rowOff>
        </xdr:to>
        <xdr:sp macro="" textlink="">
          <xdr:nvSpPr>
            <xdr:cNvPr id="2920" name="Option Button 872"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205</xdr:row>
          <xdr:rowOff>158750</xdr:rowOff>
        </xdr:from>
        <xdr:to>
          <xdr:col>2</xdr:col>
          <xdr:colOff>368300</xdr:colOff>
          <xdr:row>207</xdr:row>
          <xdr:rowOff>44450</xdr:rowOff>
        </xdr:to>
        <xdr:sp macro="" textlink="">
          <xdr:nvSpPr>
            <xdr:cNvPr id="2921" name="Option Button 873"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206</xdr:row>
          <xdr:rowOff>158750</xdr:rowOff>
        </xdr:from>
        <xdr:to>
          <xdr:col>2</xdr:col>
          <xdr:colOff>368300</xdr:colOff>
          <xdr:row>208</xdr:row>
          <xdr:rowOff>44450</xdr:rowOff>
        </xdr:to>
        <xdr:sp macro="" textlink="">
          <xdr:nvSpPr>
            <xdr:cNvPr id="2922" name="Option Button 874"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210</xdr:row>
          <xdr:rowOff>139700</xdr:rowOff>
        </xdr:from>
        <xdr:to>
          <xdr:col>2</xdr:col>
          <xdr:colOff>336550</xdr:colOff>
          <xdr:row>212</xdr:row>
          <xdr:rowOff>25400</xdr:rowOff>
        </xdr:to>
        <xdr:sp macro="" textlink="">
          <xdr:nvSpPr>
            <xdr:cNvPr id="2923" name="Option Button 875" hidden="1">
              <a:extLst>
                <a:ext uri="{63B3BB69-23CF-44E3-9099-C40C66FF867C}">
                  <a14:compatExt spid="_x0000_s2923"/>
                </a:ext>
                <a:ext uri="{FF2B5EF4-FFF2-40B4-BE49-F238E27FC236}">
                  <a16:creationId xmlns:a16="http://schemas.microsoft.com/office/drawing/2014/main" id="{00000000-0008-0000-0000-00006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211</xdr:row>
          <xdr:rowOff>139700</xdr:rowOff>
        </xdr:from>
        <xdr:to>
          <xdr:col>2</xdr:col>
          <xdr:colOff>336550</xdr:colOff>
          <xdr:row>213</xdr:row>
          <xdr:rowOff>25400</xdr:rowOff>
        </xdr:to>
        <xdr:sp macro="" textlink="">
          <xdr:nvSpPr>
            <xdr:cNvPr id="2924" name="Option Button 876" hidden="1">
              <a:extLst>
                <a:ext uri="{63B3BB69-23CF-44E3-9099-C40C66FF867C}">
                  <a14:compatExt spid="_x0000_s2924"/>
                </a:ext>
                <a:ext uri="{FF2B5EF4-FFF2-40B4-BE49-F238E27FC236}">
                  <a16:creationId xmlns:a16="http://schemas.microsoft.com/office/drawing/2014/main" id="{00000000-0008-0000-00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101600</xdr:colOff>
          <xdr:row>210</xdr:row>
          <xdr:rowOff>82550</xdr:rowOff>
        </xdr:from>
        <xdr:to>
          <xdr:col>2</xdr:col>
          <xdr:colOff>412750</xdr:colOff>
          <xdr:row>216</xdr:row>
          <xdr:rowOff>69850</xdr:rowOff>
        </xdr:to>
        <xdr:sp macro="" textlink="">
          <xdr:nvSpPr>
            <xdr:cNvPr id="2925" name="Group Box 877"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212</xdr:row>
          <xdr:rowOff>139700</xdr:rowOff>
        </xdr:from>
        <xdr:to>
          <xdr:col>2</xdr:col>
          <xdr:colOff>336550</xdr:colOff>
          <xdr:row>214</xdr:row>
          <xdr:rowOff>25400</xdr:rowOff>
        </xdr:to>
        <xdr:sp macro="" textlink="">
          <xdr:nvSpPr>
            <xdr:cNvPr id="2926" name="Option Button 878" hidden="1">
              <a:extLst>
                <a:ext uri="{63B3BB69-23CF-44E3-9099-C40C66FF867C}">
                  <a14:compatExt spid="_x0000_s2926"/>
                </a:ext>
                <a:ext uri="{FF2B5EF4-FFF2-40B4-BE49-F238E27FC236}">
                  <a16:creationId xmlns:a16="http://schemas.microsoft.com/office/drawing/2014/main" id="{00000000-0008-0000-00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213</xdr:row>
          <xdr:rowOff>146050</xdr:rowOff>
        </xdr:from>
        <xdr:to>
          <xdr:col>2</xdr:col>
          <xdr:colOff>336550</xdr:colOff>
          <xdr:row>215</xdr:row>
          <xdr:rowOff>38100</xdr:rowOff>
        </xdr:to>
        <xdr:sp macro="" textlink="">
          <xdr:nvSpPr>
            <xdr:cNvPr id="2927" name="Option Button 879" hidden="1">
              <a:extLst>
                <a:ext uri="{63B3BB69-23CF-44E3-9099-C40C66FF867C}">
                  <a14:compatExt spid="_x0000_s2927"/>
                </a:ext>
                <a:ext uri="{FF2B5EF4-FFF2-40B4-BE49-F238E27FC236}">
                  <a16:creationId xmlns:a16="http://schemas.microsoft.com/office/drawing/2014/main" id="{00000000-0008-0000-00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214</xdr:row>
          <xdr:rowOff>146050</xdr:rowOff>
        </xdr:from>
        <xdr:to>
          <xdr:col>2</xdr:col>
          <xdr:colOff>336550</xdr:colOff>
          <xdr:row>216</xdr:row>
          <xdr:rowOff>44450</xdr:rowOff>
        </xdr:to>
        <xdr:sp macro="" textlink="">
          <xdr:nvSpPr>
            <xdr:cNvPr id="2928" name="Option Button 880"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81915</xdr:colOff>
          <xdr:row>74</xdr:row>
          <xdr:rowOff>148590</xdr:rowOff>
        </xdr:from>
        <xdr:to>
          <xdr:col>2</xdr:col>
          <xdr:colOff>398145</xdr:colOff>
          <xdr:row>80</xdr:row>
          <xdr:rowOff>24765</xdr:rowOff>
        </xdr:to>
        <xdr:grpSp>
          <xdr:nvGrpSpPr>
            <xdr:cNvPr id="2" name="Group 1">
              <a:extLst>
                <a:ext uri="{FF2B5EF4-FFF2-40B4-BE49-F238E27FC236}">
                  <a16:creationId xmlns:a16="http://schemas.microsoft.com/office/drawing/2014/main" id="{B08E32D3-E4B7-8F6B-8E19-E2C6E05B3E71}"/>
                </a:ext>
              </a:extLst>
            </xdr:cNvPr>
            <xdr:cNvGrpSpPr/>
          </xdr:nvGrpSpPr>
          <xdr:grpSpPr>
            <a:xfrm>
              <a:off x="408940" y="16909415"/>
              <a:ext cx="313055" cy="882650"/>
              <a:chOff x="361949" y="16878306"/>
              <a:chExt cx="314324" cy="876300"/>
            </a:xfrm>
          </xdr:grpSpPr>
          <xdr:sp macro="" textlink="">
            <xdr:nvSpPr>
              <xdr:cNvPr id="2935" name="Option Button 887" hidden="1">
                <a:extLst>
                  <a:ext uri="{63B3BB69-23CF-44E3-9099-C40C66FF867C}">
                    <a14:compatExt spid="_x0000_s2935"/>
                  </a:ext>
                  <a:ext uri="{FF2B5EF4-FFF2-40B4-BE49-F238E27FC236}">
                    <a16:creationId xmlns:a16="http://schemas.microsoft.com/office/drawing/2014/main" id="{00000000-0008-0000-0000-0000770B0000}"/>
                  </a:ext>
                </a:extLst>
              </xdr:cNvPr>
              <xdr:cNvSpPr/>
            </xdr:nvSpPr>
            <xdr:spPr bwMode="auto">
              <a:xfrm>
                <a:off x="419100" y="16887825"/>
                <a:ext cx="180975"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36" name="Group Box 888" hidden="1">
                <a:extLst>
                  <a:ext uri="{63B3BB69-23CF-44E3-9099-C40C66FF867C}">
                    <a14:compatExt spid="_x0000_s2936"/>
                  </a:ext>
                  <a:ext uri="{FF2B5EF4-FFF2-40B4-BE49-F238E27FC236}">
                    <a16:creationId xmlns:a16="http://schemas.microsoft.com/office/drawing/2014/main" id="{00000000-0008-0000-0000-0000780B0000}"/>
                  </a:ext>
                </a:extLst>
              </xdr:cNvPr>
              <xdr:cNvSpPr/>
            </xdr:nvSpPr>
            <xdr:spPr bwMode="auto">
              <a:xfrm>
                <a:off x="361949" y="16878306"/>
                <a:ext cx="314324" cy="876300"/>
              </a:xfrm>
              <a:prstGeom prst="rect">
                <a:avLst/>
              </a:prstGeom>
              <a:noFill/>
              <a:ln w="9525">
                <a:miter lim="800000"/>
                <a:headEnd/>
                <a:tailEnd/>
              </a:ln>
              <a:extLst>
                <a:ext uri="{909E8E84-426E-40DD-AFC4-6F175D3DCCD1}">
                  <a14:hiddenFill>
                    <a:noFill/>
                  </a14:hiddenFill>
                </a:ext>
              </a:extLst>
            </xdr:spPr>
          </xdr:sp>
          <xdr:sp macro="" textlink="">
            <xdr:nvSpPr>
              <xdr:cNvPr id="2937" name="Option Button 889" hidden="1">
                <a:extLst>
                  <a:ext uri="{63B3BB69-23CF-44E3-9099-C40C66FF867C}">
                    <a14:compatExt spid="_x0000_s2937"/>
                  </a:ext>
                  <a:ext uri="{FF2B5EF4-FFF2-40B4-BE49-F238E27FC236}">
                    <a16:creationId xmlns:a16="http://schemas.microsoft.com/office/drawing/2014/main" id="{00000000-0008-0000-0000-0000790B0000}"/>
                  </a:ext>
                </a:extLst>
              </xdr:cNvPr>
              <xdr:cNvSpPr/>
            </xdr:nvSpPr>
            <xdr:spPr bwMode="auto">
              <a:xfrm>
                <a:off x="419100" y="17030700"/>
                <a:ext cx="180975"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38" name="Option Button 890" hidden="1">
                <a:extLst>
                  <a:ext uri="{63B3BB69-23CF-44E3-9099-C40C66FF867C}">
                    <a14:compatExt spid="_x0000_s2938"/>
                  </a:ext>
                  <a:ext uri="{FF2B5EF4-FFF2-40B4-BE49-F238E27FC236}">
                    <a16:creationId xmlns:a16="http://schemas.microsoft.com/office/drawing/2014/main" id="{00000000-0008-0000-0000-00007A0B0000}"/>
                  </a:ext>
                </a:extLst>
              </xdr:cNvPr>
              <xdr:cNvSpPr/>
            </xdr:nvSpPr>
            <xdr:spPr bwMode="auto">
              <a:xfrm>
                <a:off x="419100" y="17192625"/>
                <a:ext cx="180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39" name="Option Button 891" hidden="1">
                <a:extLst>
                  <a:ext uri="{63B3BB69-23CF-44E3-9099-C40C66FF867C}">
                    <a14:compatExt spid="_x0000_s2939"/>
                  </a:ext>
                  <a:ext uri="{FF2B5EF4-FFF2-40B4-BE49-F238E27FC236}">
                    <a16:creationId xmlns:a16="http://schemas.microsoft.com/office/drawing/2014/main" id="{00000000-0008-0000-0000-00007B0B0000}"/>
                  </a:ext>
                </a:extLst>
              </xdr:cNvPr>
              <xdr:cNvSpPr/>
            </xdr:nvSpPr>
            <xdr:spPr bwMode="auto">
              <a:xfrm>
                <a:off x="419100" y="17335500"/>
                <a:ext cx="180975"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40" name="Option Button 892" hidden="1">
                <a:extLst>
                  <a:ext uri="{63B3BB69-23CF-44E3-9099-C40C66FF867C}">
                    <a14:compatExt spid="_x0000_s2940"/>
                  </a:ext>
                  <a:ext uri="{FF2B5EF4-FFF2-40B4-BE49-F238E27FC236}">
                    <a16:creationId xmlns:a16="http://schemas.microsoft.com/office/drawing/2014/main" id="{00000000-0008-0000-0000-00007C0B0000}"/>
                  </a:ext>
                </a:extLst>
              </xdr:cNvPr>
              <xdr:cNvSpPr/>
            </xdr:nvSpPr>
            <xdr:spPr bwMode="auto">
              <a:xfrm>
                <a:off x="419100" y="17506950"/>
                <a:ext cx="180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72390</xdr:colOff>
          <xdr:row>239</xdr:row>
          <xdr:rowOff>129540</xdr:rowOff>
        </xdr:from>
        <xdr:to>
          <xdr:col>2</xdr:col>
          <xdr:colOff>388620</xdr:colOff>
          <xdr:row>245</xdr:row>
          <xdr:rowOff>49530</xdr:rowOff>
        </xdr:to>
        <xdr:grpSp>
          <xdr:nvGrpSpPr>
            <xdr:cNvPr id="3" name="Group 2">
              <a:extLst>
                <a:ext uri="{FF2B5EF4-FFF2-40B4-BE49-F238E27FC236}">
                  <a16:creationId xmlns:a16="http://schemas.microsoft.com/office/drawing/2014/main" id="{4AEF7AE6-C8DA-57D4-A1A9-E140DFCAC161}"/>
                </a:ext>
              </a:extLst>
            </xdr:cNvPr>
            <xdr:cNvGrpSpPr/>
          </xdr:nvGrpSpPr>
          <xdr:grpSpPr>
            <a:xfrm>
              <a:off x="393065" y="48160940"/>
              <a:ext cx="322580" cy="891540"/>
              <a:chOff x="361949" y="47996418"/>
              <a:chExt cx="314324" cy="885825"/>
            </a:xfrm>
          </xdr:grpSpPr>
          <xdr:sp macro="" textlink="">
            <xdr:nvSpPr>
              <xdr:cNvPr id="2947" name="Option Button 899" hidden="1">
                <a:extLst>
                  <a:ext uri="{63B3BB69-23CF-44E3-9099-C40C66FF867C}">
                    <a14:compatExt spid="_x0000_s2947"/>
                  </a:ext>
                  <a:ext uri="{FF2B5EF4-FFF2-40B4-BE49-F238E27FC236}">
                    <a16:creationId xmlns:a16="http://schemas.microsoft.com/office/drawing/2014/main" id="{00000000-0008-0000-0000-0000830B0000}"/>
                  </a:ext>
                </a:extLst>
              </xdr:cNvPr>
              <xdr:cNvSpPr/>
            </xdr:nvSpPr>
            <xdr:spPr bwMode="auto">
              <a:xfrm>
                <a:off x="419100" y="48006000"/>
                <a:ext cx="1809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48" name="Group Box 900" hidden="1">
                <a:extLst>
                  <a:ext uri="{63B3BB69-23CF-44E3-9099-C40C66FF867C}">
                    <a14:compatExt spid="_x0000_s2948"/>
                  </a:ext>
                  <a:ext uri="{FF2B5EF4-FFF2-40B4-BE49-F238E27FC236}">
                    <a16:creationId xmlns:a16="http://schemas.microsoft.com/office/drawing/2014/main" id="{00000000-0008-0000-0000-0000840B0000}"/>
                  </a:ext>
                </a:extLst>
              </xdr:cNvPr>
              <xdr:cNvSpPr/>
            </xdr:nvSpPr>
            <xdr:spPr bwMode="auto">
              <a:xfrm>
                <a:off x="361949" y="47996418"/>
                <a:ext cx="314324" cy="885825"/>
              </a:xfrm>
              <a:prstGeom prst="rect">
                <a:avLst/>
              </a:prstGeom>
              <a:noFill/>
              <a:ln w="9525">
                <a:miter lim="800000"/>
                <a:headEnd/>
                <a:tailEnd/>
              </a:ln>
              <a:extLst>
                <a:ext uri="{909E8E84-426E-40DD-AFC4-6F175D3DCCD1}">
                  <a14:hiddenFill>
                    <a:noFill/>
                  </a14:hiddenFill>
                </a:ext>
              </a:extLst>
            </xdr:spPr>
          </xdr:sp>
          <xdr:sp macro="" textlink="">
            <xdr:nvSpPr>
              <xdr:cNvPr id="2949" name="Option Button 901" hidden="1">
                <a:extLst>
                  <a:ext uri="{63B3BB69-23CF-44E3-9099-C40C66FF867C}">
                    <a14:compatExt spid="_x0000_s2949"/>
                  </a:ext>
                  <a:ext uri="{FF2B5EF4-FFF2-40B4-BE49-F238E27FC236}">
                    <a16:creationId xmlns:a16="http://schemas.microsoft.com/office/drawing/2014/main" id="{00000000-0008-0000-0000-0000850B0000}"/>
                  </a:ext>
                </a:extLst>
              </xdr:cNvPr>
              <xdr:cNvSpPr/>
            </xdr:nvSpPr>
            <xdr:spPr bwMode="auto">
              <a:xfrm>
                <a:off x="419100" y="48158400"/>
                <a:ext cx="1809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50" name="Option Button 902" hidden="1">
                <a:extLst>
                  <a:ext uri="{63B3BB69-23CF-44E3-9099-C40C66FF867C}">
                    <a14:compatExt spid="_x0000_s2950"/>
                  </a:ext>
                  <a:ext uri="{FF2B5EF4-FFF2-40B4-BE49-F238E27FC236}">
                    <a16:creationId xmlns:a16="http://schemas.microsoft.com/office/drawing/2014/main" id="{00000000-0008-0000-0000-0000860B0000}"/>
                  </a:ext>
                </a:extLst>
              </xdr:cNvPr>
              <xdr:cNvSpPr/>
            </xdr:nvSpPr>
            <xdr:spPr bwMode="auto">
              <a:xfrm>
                <a:off x="419100" y="48310800"/>
                <a:ext cx="1809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51" name="Option Button 903" hidden="1">
                <a:extLst>
                  <a:ext uri="{63B3BB69-23CF-44E3-9099-C40C66FF867C}">
                    <a14:compatExt spid="_x0000_s2951"/>
                  </a:ext>
                  <a:ext uri="{FF2B5EF4-FFF2-40B4-BE49-F238E27FC236}">
                    <a16:creationId xmlns:a16="http://schemas.microsoft.com/office/drawing/2014/main" id="{00000000-0008-0000-0000-0000870B0000}"/>
                  </a:ext>
                </a:extLst>
              </xdr:cNvPr>
              <xdr:cNvSpPr/>
            </xdr:nvSpPr>
            <xdr:spPr bwMode="auto">
              <a:xfrm>
                <a:off x="419100" y="48453675"/>
                <a:ext cx="1809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52" name="Option Button 904" hidden="1">
                <a:extLst>
                  <a:ext uri="{63B3BB69-23CF-44E3-9099-C40C66FF867C}">
                    <a14:compatExt spid="_x0000_s2952"/>
                  </a:ext>
                  <a:ext uri="{FF2B5EF4-FFF2-40B4-BE49-F238E27FC236}">
                    <a16:creationId xmlns:a16="http://schemas.microsoft.com/office/drawing/2014/main" id="{00000000-0008-0000-0000-0000880B0000}"/>
                  </a:ext>
                </a:extLst>
              </xdr:cNvPr>
              <xdr:cNvSpPr/>
            </xdr:nvSpPr>
            <xdr:spPr bwMode="auto">
              <a:xfrm>
                <a:off x="419100" y="48625125"/>
                <a:ext cx="1809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9508-2DE5-421D-A7AC-D3EA25C90C72}">
  <sheetPr codeName="Sheet4">
    <pageSetUpPr fitToPage="1"/>
  </sheetPr>
  <dimension ref="A2:K260"/>
  <sheetViews>
    <sheetView showGridLines="0" tabSelected="1" zoomScaleNormal="100" workbookViewId="0">
      <pane ySplit="4" topLeftCell="A167" activePane="bottomLeft" state="frozen"/>
      <selection pane="bottomLeft" activeCell="M151" sqref="M151"/>
    </sheetView>
  </sheetViews>
  <sheetFormatPr defaultColWidth="9.36328125" defaultRowHeight="12.75" customHeight="1" x14ac:dyDescent="0.25"/>
  <cols>
    <col min="1" max="2" width="2.36328125" style="3" customWidth="1"/>
    <col min="3" max="3" width="6.36328125" style="3" customWidth="1"/>
    <col min="4" max="4" width="78.54296875" style="3" customWidth="1"/>
    <col min="5" max="5" width="0.36328125" style="3" customWidth="1"/>
    <col min="6" max="6" width="5.36328125" style="3" customWidth="1"/>
    <col min="7" max="7" width="7.08984375" style="3" customWidth="1"/>
    <col min="8" max="9" width="9.36328125" style="6"/>
    <col min="10" max="10" width="2.453125" style="3" customWidth="1"/>
    <col min="11" max="11" width="9.36328125" style="3"/>
    <col min="12" max="12" width="13.6328125" style="3" bestFit="1" customWidth="1"/>
    <col min="13" max="16384" width="9.36328125" style="3"/>
  </cols>
  <sheetData>
    <row r="2" spans="2:10" ht="15.75" customHeight="1" thickBot="1" x14ac:dyDescent="0.3">
      <c r="C2" s="95" t="s">
        <v>7</v>
      </c>
      <c r="F2" s="4"/>
      <c r="G2" s="4"/>
      <c r="H2" s="5"/>
    </row>
    <row r="3" spans="2:10" ht="12.75" customHeight="1" x14ac:dyDescent="0.25">
      <c r="B3" s="7"/>
      <c r="C3" s="94" t="s">
        <v>9</v>
      </c>
      <c r="D3" s="8"/>
      <c r="E3" s="8"/>
      <c r="F3" s="42"/>
      <c r="G3" s="42"/>
      <c r="H3" s="9"/>
      <c r="I3" s="10"/>
      <c r="J3" s="11"/>
    </row>
    <row r="4" spans="2:10" ht="62" customHeight="1" thickBot="1" x14ac:dyDescent="0.3">
      <c r="B4" s="18"/>
      <c r="C4" s="223" t="s">
        <v>155</v>
      </c>
      <c r="D4" s="224"/>
      <c r="E4" s="224"/>
      <c r="F4" s="224"/>
      <c r="G4" s="224"/>
      <c r="H4" s="224"/>
      <c r="I4" s="224"/>
      <c r="J4" s="21"/>
    </row>
    <row r="5" spans="2:10" ht="62" customHeight="1" thickBot="1" x14ac:dyDescent="0.3">
      <c r="C5" s="43"/>
      <c r="D5" s="44"/>
      <c r="E5" s="44"/>
      <c r="F5" s="44"/>
      <c r="G5" s="44"/>
      <c r="H5" s="44"/>
      <c r="I5" s="44"/>
    </row>
    <row r="6" spans="2:10" ht="21" customHeight="1" x14ac:dyDescent="0.4">
      <c r="C6" s="84"/>
      <c r="D6" s="85" t="s">
        <v>18</v>
      </c>
      <c r="E6" s="86"/>
      <c r="F6" s="87"/>
      <c r="G6" s="87"/>
      <c r="H6" s="88"/>
      <c r="I6" s="89"/>
    </row>
    <row r="7" spans="2:10" ht="44" customHeight="1" x14ac:dyDescent="0.25">
      <c r="C7" s="225" t="s">
        <v>153</v>
      </c>
      <c r="D7" s="226"/>
      <c r="E7" s="226"/>
      <c r="F7" s="226"/>
      <c r="G7" s="226"/>
      <c r="H7" s="226"/>
      <c r="I7" s="227"/>
    </row>
    <row r="8" spans="2:10" ht="28" x14ac:dyDescent="0.25">
      <c r="C8" s="74"/>
      <c r="D8" s="72" t="s">
        <v>19</v>
      </c>
      <c r="E8" s="48" t="b">
        <v>0</v>
      </c>
      <c r="F8" s="76"/>
      <c r="G8" s="49"/>
      <c r="H8" s="170"/>
      <c r="I8" s="93"/>
    </row>
    <row r="9" spans="2:10" ht="56" x14ac:dyDescent="0.25">
      <c r="C9" s="74"/>
      <c r="D9" s="72" t="s">
        <v>20</v>
      </c>
      <c r="E9" s="48" t="b">
        <v>0</v>
      </c>
      <c r="F9" s="76"/>
      <c r="G9" s="49"/>
      <c r="H9" s="170"/>
      <c r="I9" s="93"/>
    </row>
    <row r="10" spans="2:10" ht="28" x14ac:dyDescent="0.3">
      <c r="C10" s="74"/>
      <c r="D10" s="73" t="s">
        <v>21</v>
      </c>
      <c r="E10" s="48" t="b">
        <v>0</v>
      </c>
      <c r="F10" s="76"/>
      <c r="G10" s="49"/>
      <c r="H10" s="170"/>
      <c r="I10" s="93"/>
    </row>
    <row r="11" spans="2:10" ht="28" x14ac:dyDescent="0.3">
      <c r="C11" s="74"/>
      <c r="D11" s="73" t="s">
        <v>22</v>
      </c>
      <c r="E11" s="48" t="b">
        <v>0</v>
      </c>
      <c r="F11" s="76"/>
      <c r="G11" s="49"/>
      <c r="H11" s="48"/>
      <c r="I11" s="93"/>
    </row>
    <row r="12" spans="2:10" ht="15.5" x14ac:dyDescent="0.3">
      <c r="C12" s="203"/>
      <c r="D12" s="204" t="s">
        <v>23</v>
      </c>
      <c r="E12" s="205" t="b">
        <v>0</v>
      </c>
      <c r="F12" s="75"/>
      <c r="G12" s="50"/>
      <c r="H12" s="201"/>
      <c r="I12" s="206"/>
    </row>
    <row r="13" spans="2:10" ht="15.5" x14ac:dyDescent="0.3">
      <c r="C13" s="207"/>
      <c r="D13" s="208"/>
      <c r="E13" s="66"/>
      <c r="F13" s="199"/>
      <c r="G13" s="200"/>
      <c r="H13" s="66"/>
      <c r="I13" s="67"/>
    </row>
    <row r="14" spans="2:10" ht="16" thickBot="1" x14ac:dyDescent="0.3">
      <c r="C14" s="46"/>
      <c r="D14" s="202" t="s">
        <v>162</v>
      </c>
      <c r="E14" s="19"/>
      <c r="F14" s="210" t="str">
        <f>IF(AND(E8,E9,E10,E11,E12),"REQUIREMENTS MET","REQUIREMENTS NOT MET")</f>
        <v>REQUIREMENTS NOT MET</v>
      </c>
      <c r="G14" s="211"/>
      <c r="H14" s="212"/>
      <c r="I14" s="213"/>
    </row>
    <row r="15" spans="2:10" ht="15.5" x14ac:dyDescent="0.3">
      <c r="C15" s="45"/>
      <c r="D15" s="47"/>
      <c r="F15" s="4"/>
      <c r="G15" s="4"/>
      <c r="H15" s="3"/>
      <c r="I15" s="3"/>
    </row>
    <row r="16" spans="2:10" ht="56" x14ac:dyDescent="0.25">
      <c r="C16" s="45"/>
      <c r="D16" s="45" t="s">
        <v>24</v>
      </c>
      <c r="F16" s="4"/>
      <c r="G16" s="4"/>
      <c r="H16" s="3"/>
      <c r="I16" s="3"/>
    </row>
    <row r="17" spans="2:10" ht="15.5" x14ac:dyDescent="0.3">
      <c r="C17" s="45"/>
      <c r="D17" s="47"/>
      <c r="F17" s="4"/>
      <c r="G17" s="4"/>
      <c r="H17" s="3"/>
      <c r="I17" s="3"/>
    </row>
    <row r="18" spans="2:10" ht="12.75" customHeight="1" thickBot="1" x14ac:dyDescent="0.3">
      <c r="C18" s="45"/>
      <c r="D18" s="45"/>
      <c r="F18" s="4"/>
      <c r="G18" s="4"/>
      <c r="I18" s="3"/>
    </row>
    <row r="19" spans="2:10" ht="20.5" thickBot="1" x14ac:dyDescent="0.3">
      <c r="B19" s="80"/>
      <c r="C19" s="106"/>
      <c r="D19" s="110" t="s">
        <v>13</v>
      </c>
      <c r="E19" s="81"/>
      <c r="F19" s="115"/>
      <c r="G19" s="115"/>
      <c r="H19" s="107"/>
      <c r="I19" s="107"/>
      <c r="J19" s="108"/>
    </row>
    <row r="20" spans="2:10" ht="42" x14ac:dyDescent="0.3">
      <c r="B20" s="65"/>
      <c r="C20" s="111"/>
      <c r="D20" s="112" t="s">
        <v>154</v>
      </c>
      <c r="E20" s="66"/>
      <c r="F20" s="113"/>
      <c r="G20" s="113"/>
      <c r="H20" s="114"/>
      <c r="I20" s="114"/>
      <c r="J20" s="67"/>
    </row>
    <row r="21" spans="2:10" ht="12.75" customHeight="1" x14ac:dyDescent="0.25">
      <c r="B21" s="12"/>
      <c r="D21" s="162" t="s">
        <v>17</v>
      </c>
      <c r="F21" s="52"/>
      <c r="G21" s="52"/>
      <c r="H21" s="97" t="s">
        <v>0</v>
      </c>
      <c r="I21" s="97" t="s">
        <v>1</v>
      </c>
      <c r="J21" s="15"/>
    </row>
    <row r="22" spans="2:10" ht="12.75" customHeight="1" x14ac:dyDescent="0.25">
      <c r="B22" s="12"/>
      <c r="D22" s="54" t="s">
        <v>14</v>
      </c>
      <c r="E22" s="26">
        <v>4</v>
      </c>
      <c r="H22" s="103">
        <v>2.5</v>
      </c>
      <c r="I22" s="103">
        <f>INDEX(H22:H25,E22)</f>
        <v>0</v>
      </c>
      <c r="J22" s="15"/>
    </row>
    <row r="23" spans="2:10" ht="12.75" customHeight="1" x14ac:dyDescent="0.25">
      <c r="B23" s="12"/>
      <c r="D23" s="54" t="s">
        <v>15</v>
      </c>
      <c r="H23" s="103">
        <v>4</v>
      </c>
      <c r="I23" s="103"/>
      <c r="J23" s="15"/>
    </row>
    <row r="24" spans="2:10" ht="12.75" customHeight="1" x14ac:dyDescent="0.3">
      <c r="B24" s="12"/>
      <c r="D24" s="51" t="s">
        <v>16</v>
      </c>
      <c r="H24" s="103">
        <v>6.5</v>
      </c>
      <c r="I24" s="103"/>
      <c r="J24" s="15"/>
    </row>
    <row r="25" spans="2:10" ht="13.25" customHeight="1" x14ac:dyDescent="0.25">
      <c r="B25" s="12"/>
      <c r="D25" s="54" t="s">
        <v>164</v>
      </c>
      <c r="H25" s="6">
        <v>0</v>
      </c>
      <c r="J25" s="15"/>
    </row>
    <row r="26" spans="2:10" ht="1.5" customHeight="1" x14ac:dyDescent="0.25">
      <c r="B26" s="12"/>
      <c r="J26" s="15"/>
    </row>
    <row r="27" spans="2:10" ht="14" x14ac:dyDescent="0.25">
      <c r="B27" s="12"/>
      <c r="D27" s="52"/>
      <c r="G27" s="16"/>
      <c r="H27" s="105" t="s">
        <v>2</v>
      </c>
      <c r="I27" s="104">
        <f>SUM(I22)</f>
        <v>0</v>
      </c>
      <c r="J27" s="15"/>
    </row>
    <row r="28" spans="2:10" ht="13" thickBot="1" x14ac:dyDescent="0.3">
      <c r="B28" s="18"/>
      <c r="C28" s="19"/>
      <c r="D28" s="19"/>
      <c r="E28" s="19"/>
      <c r="F28" s="19"/>
      <c r="G28" s="19"/>
      <c r="H28" s="20"/>
      <c r="I28" s="20"/>
      <c r="J28" s="21"/>
    </row>
    <row r="29" spans="2:10" ht="12.5" x14ac:dyDescent="0.25"/>
    <row r="30" spans="2:10" ht="13" thickBot="1" x14ac:dyDescent="0.3"/>
    <row r="31" spans="2:10" ht="16.25" customHeight="1" thickBot="1" x14ac:dyDescent="0.3">
      <c r="B31" s="80"/>
      <c r="C31" s="106"/>
      <c r="D31" s="110" t="s">
        <v>3</v>
      </c>
      <c r="E31" s="81"/>
      <c r="F31" s="106"/>
      <c r="G31" s="106"/>
      <c r="H31" s="82"/>
      <c r="I31" s="107"/>
      <c r="J31" s="108"/>
    </row>
    <row r="32" spans="2:10" ht="16.25" customHeight="1" x14ac:dyDescent="0.3">
      <c r="B32" s="137"/>
      <c r="C32" s="138"/>
      <c r="D32" s="139" t="s">
        <v>42</v>
      </c>
      <c r="E32" s="140"/>
      <c r="F32" s="138"/>
      <c r="G32" s="138"/>
      <c r="H32" s="141"/>
      <c r="I32" s="142"/>
      <c r="J32" s="143"/>
    </row>
    <row r="33" spans="2:10" ht="12.75" customHeight="1" x14ac:dyDescent="0.25">
      <c r="B33" s="12"/>
      <c r="D33" s="100" t="s">
        <v>88</v>
      </c>
      <c r="E33" s="96"/>
      <c r="F33" s="188"/>
      <c r="G33" s="188"/>
      <c r="H33" s="97" t="s">
        <v>0</v>
      </c>
      <c r="I33" s="97" t="s">
        <v>1</v>
      </c>
      <c r="J33" s="15"/>
    </row>
    <row r="34" spans="2:10" ht="12.75" customHeight="1" x14ac:dyDescent="0.25">
      <c r="B34" s="12"/>
      <c r="D34" s="54" t="s">
        <v>25</v>
      </c>
      <c r="E34" s="98">
        <v>5</v>
      </c>
      <c r="F34" s="188"/>
      <c r="G34" s="188"/>
      <c r="H34" s="103">
        <v>1</v>
      </c>
      <c r="I34" s="99">
        <f>INDEX(H34:H38,E34)</f>
        <v>0</v>
      </c>
      <c r="J34" s="15"/>
    </row>
    <row r="35" spans="2:10" ht="12.75" customHeight="1" x14ac:dyDescent="0.25">
      <c r="B35" s="12"/>
      <c r="D35" s="54" t="s">
        <v>26</v>
      </c>
      <c r="E35" s="96"/>
      <c r="F35" s="96"/>
      <c r="G35" s="96"/>
      <c r="H35" s="103">
        <v>1.5</v>
      </c>
      <c r="I35" s="99"/>
      <c r="J35" s="15"/>
    </row>
    <row r="36" spans="2:10" ht="12.75" customHeight="1" x14ac:dyDescent="0.25">
      <c r="B36" s="12"/>
      <c r="D36" s="54" t="s">
        <v>27</v>
      </c>
      <c r="E36" s="96"/>
      <c r="F36" s="96"/>
      <c r="G36" s="96"/>
      <c r="H36" s="103">
        <v>1.5</v>
      </c>
      <c r="I36" s="99"/>
      <c r="J36" s="15"/>
    </row>
    <row r="37" spans="2:10" ht="12.75" customHeight="1" x14ac:dyDescent="0.25">
      <c r="B37" s="12"/>
      <c r="D37" s="54" t="s">
        <v>28</v>
      </c>
      <c r="E37" s="96"/>
      <c r="F37" s="96"/>
      <c r="G37" s="96"/>
      <c r="H37" s="103">
        <v>3</v>
      </c>
      <c r="I37" s="99"/>
      <c r="J37" s="15"/>
    </row>
    <row r="38" spans="2:10" ht="12.75" customHeight="1" x14ac:dyDescent="0.25">
      <c r="B38" s="12"/>
      <c r="D38" s="54" t="s">
        <v>164</v>
      </c>
      <c r="E38" s="96"/>
      <c r="F38" s="96"/>
      <c r="G38" s="96"/>
      <c r="H38" s="103">
        <v>0</v>
      </c>
      <c r="I38" s="99"/>
      <c r="J38" s="15"/>
    </row>
    <row r="39" spans="2:10" ht="12.75" customHeight="1" x14ac:dyDescent="0.25">
      <c r="B39" s="12"/>
      <c r="J39" s="15"/>
    </row>
    <row r="40" spans="2:10" ht="12.75" customHeight="1" x14ac:dyDescent="0.3">
      <c r="B40" s="129"/>
      <c r="C40" s="130"/>
      <c r="D40" s="144" t="s">
        <v>40</v>
      </c>
      <c r="E40" s="130"/>
      <c r="F40" s="145"/>
      <c r="G40" s="145"/>
      <c r="H40" s="132"/>
      <c r="I40" s="132"/>
      <c r="J40" s="133"/>
    </row>
    <row r="41" spans="2:10" ht="15" customHeight="1" x14ac:dyDescent="0.3">
      <c r="B41" s="12"/>
      <c r="D41" s="189" t="s">
        <v>41</v>
      </c>
      <c r="F41" s="52"/>
      <c r="G41" s="52"/>
      <c r="H41" s="3"/>
      <c r="I41" s="3"/>
      <c r="J41" s="15"/>
    </row>
    <row r="42" spans="2:10" ht="15" x14ac:dyDescent="0.3">
      <c r="B42" s="12"/>
      <c r="D42" s="53" t="s">
        <v>88</v>
      </c>
      <c r="F42" s="52"/>
      <c r="G42" s="52"/>
      <c r="H42" s="97" t="s">
        <v>0</v>
      </c>
      <c r="I42" s="97" t="s">
        <v>1</v>
      </c>
      <c r="J42" s="15"/>
    </row>
    <row r="43" spans="2:10" ht="14" x14ac:dyDescent="0.25">
      <c r="B43" s="12"/>
      <c r="D43" s="54" t="s">
        <v>29</v>
      </c>
      <c r="E43" s="26">
        <v>8</v>
      </c>
      <c r="H43" s="103">
        <v>2.5</v>
      </c>
      <c r="I43" s="103">
        <f>INDEX(H43:H50,E43)</f>
        <v>0</v>
      </c>
      <c r="J43" s="23"/>
    </row>
    <row r="44" spans="2:10" ht="28" x14ac:dyDescent="0.25">
      <c r="B44" s="12"/>
      <c r="D44" s="45" t="s">
        <v>156</v>
      </c>
      <c r="H44" s="103">
        <v>6</v>
      </c>
      <c r="J44" s="23"/>
    </row>
    <row r="45" spans="2:10" ht="14" x14ac:dyDescent="0.25">
      <c r="B45" s="12"/>
      <c r="D45" s="54" t="s">
        <v>30</v>
      </c>
      <c r="H45" s="103">
        <v>8</v>
      </c>
      <c r="J45" s="23"/>
    </row>
    <row r="46" spans="2:10" ht="14" x14ac:dyDescent="0.25">
      <c r="B46" s="12"/>
      <c r="D46" s="54" t="s">
        <v>31</v>
      </c>
      <c r="H46" s="103">
        <v>9</v>
      </c>
      <c r="J46" s="23"/>
    </row>
    <row r="47" spans="2:10" ht="14" x14ac:dyDescent="0.25">
      <c r="B47" s="12"/>
      <c r="D47" s="54" t="s">
        <v>32</v>
      </c>
      <c r="H47" s="103">
        <v>10</v>
      </c>
      <c r="J47" s="23"/>
    </row>
    <row r="48" spans="2:10" ht="14" x14ac:dyDescent="0.25">
      <c r="B48" s="12"/>
      <c r="D48" s="54" t="s">
        <v>33</v>
      </c>
      <c r="H48" s="103">
        <v>12</v>
      </c>
      <c r="J48" s="23"/>
    </row>
    <row r="49" spans="2:10" ht="14" x14ac:dyDescent="0.25">
      <c r="B49" s="12"/>
      <c r="D49" s="54" t="s">
        <v>34</v>
      </c>
      <c r="H49" s="103">
        <v>14</v>
      </c>
      <c r="J49" s="23"/>
    </row>
    <row r="50" spans="2:10" ht="14" x14ac:dyDescent="0.25">
      <c r="B50" s="12"/>
      <c r="D50" s="54" t="s">
        <v>164</v>
      </c>
      <c r="H50" s="103">
        <v>0</v>
      </c>
      <c r="J50" s="23"/>
    </row>
    <row r="51" spans="2:10" ht="12.75" customHeight="1" x14ac:dyDescent="0.25">
      <c r="B51" s="12"/>
      <c r="J51" s="23"/>
    </row>
    <row r="52" spans="2:10" ht="12.75" customHeight="1" x14ac:dyDescent="0.25">
      <c r="B52" s="12"/>
      <c r="D52" s="190" t="s">
        <v>35</v>
      </c>
      <c r="J52" s="23"/>
    </row>
    <row r="53" spans="2:10" ht="12.75" customHeight="1" x14ac:dyDescent="0.25">
      <c r="B53" s="12"/>
      <c r="D53" s="191" t="s">
        <v>88</v>
      </c>
      <c r="H53" s="97" t="s">
        <v>0</v>
      </c>
      <c r="I53" s="97" t="s">
        <v>1</v>
      </c>
      <c r="J53" s="15"/>
    </row>
    <row r="54" spans="2:10" ht="14" x14ac:dyDescent="0.25">
      <c r="B54" s="12"/>
      <c r="D54" s="54" t="s">
        <v>10</v>
      </c>
      <c r="E54" s="3">
        <v>3</v>
      </c>
      <c r="H54" s="103">
        <v>4.5</v>
      </c>
      <c r="I54" s="103">
        <f>INDEX(H54:H56,E54)</f>
        <v>0</v>
      </c>
      <c r="J54" s="15"/>
    </row>
    <row r="55" spans="2:10" ht="14" x14ac:dyDescent="0.25">
      <c r="B55" s="12"/>
      <c r="D55" s="54" t="s">
        <v>11</v>
      </c>
      <c r="H55" s="103">
        <v>7</v>
      </c>
      <c r="I55" s="103"/>
      <c r="J55" s="15"/>
    </row>
    <row r="56" spans="2:10" ht="14" x14ac:dyDescent="0.25">
      <c r="B56" s="12"/>
      <c r="D56" s="54" t="s">
        <v>164</v>
      </c>
      <c r="H56" s="103">
        <v>0</v>
      </c>
      <c r="I56" s="103"/>
      <c r="J56" s="15"/>
    </row>
    <row r="57" spans="2:10" ht="12.75" customHeight="1" x14ac:dyDescent="0.25">
      <c r="B57" s="12"/>
      <c r="J57" s="15"/>
    </row>
    <row r="58" spans="2:10" ht="12.75" customHeight="1" x14ac:dyDescent="0.3">
      <c r="B58" s="129"/>
      <c r="C58" s="130"/>
      <c r="D58" s="144" t="s">
        <v>36</v>
      </c>
      <c r="E58" s="130"/>
      <c r="F58" s="130"/>
      <c r="G58" s="130"/>
      <c r="H58" s="132"/>
      <c r="I58" s="132"/>
      <c r="J58" s="133"/>
    </row>
    <row r="59" spans="2:10" ht="15" x14ac:dyDescent="0.25">
      <c r="B59" s="12"/>
      <c r="D59" s="100" t="s">
        <v>88</v>
      </c>
      <c r="H59" s="97" t="s">
        <v>0</v>
      </c>
      <c r="I59" s="97" t="s">
        <v>1</v>
      </c>
      <c r="J59" s="15"/>
    </row>
    <row r="60" spans="2:10" ht="14" x14ac:dyDescent="0.25">
      <c r="B60" s="12"/>
      <c r="D60" s="54" t="s">
        <v>37</v>
      </c>
      <c r="E60" s="26">
        <v>4</v>
      </c>
      <c r="H60" s="103">
        <v>1</v>
      </c>
      <c r="I60" s="103">
        <f>INDEX(H60:H65,E60)</f>
        <v>0</v>
      </c>
      <c r="J60" s="15"/>
    </row>
    <row r="61" spans="2:10" ht="14" x14ac:dyDescent="0.25">
      <c r="B61" s="12"/>
      <c r="D61" s="54" t="s">
        <v>38</v>
      </c>
      <c r="H61" s="103">
        <v>1.5</v>
      </c>
      <c r="I61" s="103"/>
      <c r="J61" s="15"/>
    </row>
    <row r="62" spans="2:10" ht="14" x14ac:dyDescent="0.25">
      <c r="B62" s="12"/>
      <c r="D62" s="54" t="s">
        <v>39</v>
      </c>
      <c r="H62" s="103">
        <v>2.5</v>
      </c>
      <c r="I62" s="103"/>
      <c r="J62" s="15"/>
    </row>
    <row r="63" spans="2:10" ht="14" x14ac:dyDescent="0.25">
      <c r="B63" s="12"/>
      <c r="D63" s="54" t="s">
        <v>164</v>
      </c>
      <c r="H63" s="103">
        <v>0</v>
      </c>
      <c r="I63" s="103"/>
      <c r="J63" s="15"/>
    </row>
    <row r="64" spans="2:10" ht="12.75" customHeight="1" x14ac:dyDescent="0.25">
      <c r="B64" s="12"/>
      <c r="H64" s="103"/>
      <c r="I64" s="103"/>
      <c r="J64" s="15"/>
    </row>
    <row r="65" spans="2:10" ht="15" customHeight="1" x14ac:dyDescent="0.3">
      <c r="B65" s="129"/>
      <c r="C65" s="130"/>
      <c r="D65" s="144" t="s">
        <v>43</v>
      </c>
      <c r="E65" s="130"/>
      <c r="F65" s="134"/>
      <c r="G65" s="135"/>
      <c r="H65" s="132"/>
      <c r="I65" s="132"/>
      <c r="J65" s="133"/>
    </row>
    <row r="66" spans="2:10" ht="15" x14ac:dyDescent="0.25">
      <c r="B66" s="12"/>
      <c r="D66" s="100" t="s">
        <v>88</v>
      </c>
      <c r="F66" s="192"/>
      <c r="G66" s="55"/>
      <c r="H66" s="97" t="s">
        <v>0</v>
      </c>
      <c r="I66" s="97" t="s">
        <v>1</v>
      </c>
      <c r="J66" s="15"/>
    </row>
    <row r="67" spans="2:10" ht="14" x14ac:dyDescent="0.3">
      <c r="B67" s="12"/>
      <c r="D67" s="51" t="s">
        <v>44</v>
      </c>
      <c r="E67" s="26">
        <v>5</v>
      </c>
      <c r="F67" s="26"/>
      <c r="H67" s="103">
        <v>2.5</v>
      </c>
      <c r="I67" s="103">
        <f>INDEX(H67:H72,E67)</f>
        <v>0</v>
      </c>
      <c r="J67" s="15"/>
    </row>
    <row r="68" spans="2:10" ht="14" x14ac:dyDescent="0.3">
      <c r="B68" s="12"/>
      <c r="D68" s="51" t="s">
        <v>45</v>
      </c>
      <c r="E68" s="26"/>
      <c r="F68" s="193"/>
      <c r="G68" s="55"/>
      <c r="H68" s="103">
        <v>2.5</v>
      </c>
      <c r="I68" s="103"/>
      <c r="J68" s="15"/>
    </row>
    <row r="69" spans="2:10" ht="14" x14ac:dyDescent="0.25">
      <c r="B69" s="12"/>
      <c r="D69" s="54" t="s">
        <v>46</v>
      </c>
      <c r="F69" s="193"/>
      <c r="G69" s="55"/>
      <c r="H69" s="103">
        <v>3</v>
      </c>
      <c r="I69" s="103"/>
      <c r="J69" s="15"/>
    </row>
    <row r="70" spans="2:10" ht="14" x14ac:dyDescent="0.25">
      <c r="B70" s="12"/>
      <c r="D70" s="54" t="s">
        <v>47</v>
      </c>
      <c r="F70" s="193"/>
      <c r="G70" s="55"/>
      <c r="H70" s="103">
        <v>3</v>
      </c>
      <c r="I70" s="103"/>
      <c r="J70" s="15"/>
    </row>
    <row r="71" spans="2:10" ht="14" x14ac:dyDescent="0.25">
      <c r="B71" s="12"/>
      <c r="D71" s="54" t="s">
        <v>164</v>
      </c>
      <c r="F71" s="193"/>
      <c r="G71" s="55"/>
      <c r="H71" s="103">
        <v>0</v>
      </c>
      <c r="I71" s="103"/>
      <c r="J71" s="15"/>
    </row>
    <row r="72" spans="2:10" ht="12.75" customHeight="1" x14ac:dyDescent="0.25">
      <c r="B72" s="12"/>
      <c r="F72" s="193"/>
      <c r="G72" s="55"/>
      <c r="J72" s="15"/>
    </row>
    <row r="73" spans="2:10" ht="12.75" customHeight="1" x14ac:dyDescent="0.25">
      <c r="B73" s="146"/>
      <c r="C73" s="147"/>
      <c r="D73" s="148" t="s">
        <v>48</v>
      </c>
      <c r="E73" s="147"/>
      <c r="F73" s="147"/>
      <c r="G73" s="147"/>
      <c r="H73" s="149"/>
      <c r="I73" s="149"/>
      <c r="J73" s="150"/>
    </row>
    <row r="74" spans="2:10" ht="12.75" customHeight="1" x14ac:dyDescent="0.25">
      <c r="B74" s="151"/>
      <c r="C74" s="152"/>
      <c r="D74" s="153" t="s">
        <v>49</v>
      </c>
      <c r="E74" s="152"/>
      <c r="F74" s="154"/>
      <c r="G74" s="155"/>
      <c r="H74" s="156"/>
      <c r="I74" s="156"/>
      <c r="J74" s="157"/>
    </row>
    <row r="75" spans="2:10" ht="12.75" customHeight="1" x14ac:dyDescent="0.25">
      <c r="B75" s="12"/>
      <c r="D75" s="194" t="s">
        <v>54</v>
      </c>
      <c r="F75" s="192"/>
      <c r="G75" s="52"/>
      <c r="H75" s="97" t="s">
        <v>0</v>
      </c>
      <c r="I75" s="97" t="s">
        <v>1</v>
      </c>
      <c r="J75" s="15"/>
    </row>
    <row r="76" spans="2:10" ht="15" customHeight="1" x14ac:dyDescent="0.25">
      <c r="B76" s="12"/>
      <c r="D76" s="54" t="s">
        <v>50</v>
      </c>
      <c r="E76" s="26">
        <v>5</v>
      </c>
      <c r="F76" s="26"/>
      <c r="H76" s="103">
        <v>1</v>
      </c>
      <c r="I76" s="103">
        <f>INDEX(H76:H81,E76)</f>
        <v>0</v>
      </c>
      <c r="J76" s="15"/>
    </row>
    <row r="77" spans="2:10" ht="12.75" customHeight="1" x14ac:dyDescent="0.25">
      <c r="B77" s="12"/>
      <c r="D77" s="54" t="s">
        <v>51</v>
      </c>
      <c r="F77" s="26"/>
      <c r="H77" s="103">
        <v>2</v>
      </c>
      <c r="I77" s="103" t="str">
        <f>IF(AND(E76=2,F77&gt;0),H77,"")</f>
        <v/>
      </c>
      <c r="J77" s="15"/>
    </row>
    <row r="78" spans="2:10" ht="12.75" customHeight="1" x14ac:dyDescent="0.25">
      <c r="B78" s="12"/>
      <c r="D78" s="54" t="s">
        <v>52</v>
      </c>
      <c r="F78" s="26"/>
      <c r="H78" s="103">
        <v>3</v>
      </c>
      <c r="I78" s="103" t="str">
        <f>IF(AND(E76=3,F78&gt;0),H78,"")</f>
        <v/>
      </c>
      <c r="J78" s="15"/>
    </row>
    <row r="79" spans="2:10" ht="12.75" customHeight="1" x14ac:dyDescent="0.25">
      <c r="B79" s="12"/>
      <c r="D79" s="54" t="s">
        <v>53</v>
      </c>
      <c r="F79" s="26"/>
      <c r="H79" s="103">
        <v>4</v>
      </c>
      <c r="I79" s="103" t="str">
        <f>IF(AND(E76=4,F79&gt;0),H79,"")</f>
        <v/>
      </c>
      <c r="J79" s="15"/>
    </row>
    <row r="80" spans="2:10" ht="12.75" customHeight="1" x14ac:dyDescent="0.25">
      <c r="B80" s="12"/>
      <c r="D80" s="54" t="s">
        <v>164</v>
      </c>
      <c r="F80" s="26"/>
      <c r="H80" s="103">
        <v>0</v>
      </c>
      <c r="I80" s="103"/>
      <c r="J80" s="15"/>
    </row>
    <row r="81" spans="2:10" ht="9" customHeight="1" x14ac:dyDescent="0.25">
      <c r="B81" s="12"/>
      <c r="D81" s="54"/>
      <c r="F81" s="26"/>
      <c r="I81" s="6" t="str">
        <f>IF(AND(E76=5,F81&gt;0),H81,"")</f>
        <v/>
      </c>
      <c r="J81" s="15"/>
    </row>
    <row r="82" spans="2:10" ht="15.5" x14ac:dyDescent="0.25">
      <c r="B82" s="129"/>
      <c r="C82" s="130"/>
      <c r="D82" s="228" t="s">
        <v>55</v>
      </c>
      <c r="E82" s="228"/>
      <c r="F82" s="130"/>
      <c r="G82" s="130"/>
      <c r="H82" s="132"/>
      <c r="I82" s="132"/>
      <c r="J82" s="133"/>
    </row>
    <row r="83" spans="2:10" ht="13.25" customHeight="1" x14ac:dyDescent="0.3">
      <c r="B83" s="12"/>
      <c r="D83" s="195" t="s">
        <v>17</v>
      </c>
      <c r="E83" s="196"/>
      <c r="F83" s="52"/>
      <c r="G83" s="52"/>
      <c r="H83" s="97" t="s">
        <v>0</v>
      </c>
      <c r="I83" s="97" t="s">
        <v>1</v>
      </c>
      <c r="J83" s="15"/>
    </row>
    <row r="84" spans="2:10" ht="14" x14ac:dyDescent="0.3">
      <c r="B84" s="12"/>
      <c r="D84" s="45" t="s">
        <v>56</v>
      </c>
      <c r="E84" s="197">
        <v>6</v>
      </c>
      <c r="F84" s="26"/>
      <c r="H84" s="103">
        <v>1</v>
      </c>
      <c r="I84" s="103">
        <f>INDEX(H84:H89,E84)</f>
        <v>0</v>
      </c>
      <c r="J84" s="15"/>
    </row>
    <row r="85" spans="2:10" ht="14" x14ac:dyDescent="0.3">
      <c r="B85" s="12"/>
      <c r="D85" s="54" t="s">
        <v>57</v>
      </c>
      <c r="E85" s="198"/>
      <c r="F85" s="26"/>
      <c r="H85" s="103">
        <v>1.5</v>
      </c>
      <c r="I85" s="103"/>
      <c r="J85" s="15"/>
    </row>
    <row r="86" spans="2:10" ht="14" x14ac:dyDescent="0.3">
      <c r="B86" s="12"/>
      <c r="D86" s="54" t="s">
        <v>58</v>
      </c>
      <c r="E86" s="198"/>
      <c r="F86" s="26"/>
      <c r="H86" s="103">
        <v>2</v>
      </c>
      <c r="I86" s="103"/>
      <c r="J86" s="15"/>
    </row>
    <row r="87" spans="2:10" ht="14" x14ac:dyDescent="0.3">
      <c r="B87" s="12"/>
      <c r="D87" s="54" t="s">
        <v>59</v>
      </c>
      <c r="E87" s="198"/>
      <c r="F87" s="26"/>
      <c r="H87" s="103">
        <v>2.5</v>
      </c>
      <c r="I87" s="103"/>
      <c r="J87" s="15"/>
    </row>
    <row r="88" spans="2:10" ht="14" x14ac:dyDescent="0.3">
      <c r="B88" s="12"/>
      <c r="D88" s="54" t="s">
        <v>60</v>
      </c>
      <c r="E88" s="198"/>
      <c r="F88" s="26"/>
      <c r="H88" s="103">
        <v>3</v>
      </c>
      <c r="I88" s="103"/>
      <c r="J88" s="15"/>
    </row>
    <row r="89" spans="2:10" ht="14" x14ac:dyDescent="0.3">
      <c r="B89" s="12"/>
      <c r="D89" s="54" t="s">
        <v>164</v>
      </c>
      <c r="E89" s="198"/>
      <c r="F89" s="26"/>
      <c r="H89" s="103">
        <v>0</v>
      </c>
      <c r="I89" s="103"/>
      <c r="J89" s="15"/>
    </row>
    <row r="90" spans="2:10" ht="16.25" customHeight="1" x14ac:dyDescent="0.25">
      <c r="B90" s="12"/>
      <c r="H90" s="105" t="s">
        <v>2</v>
      </c>
      <c r="I90" s="17">
        <f>SUM(I33:J88)</f>
        <v>0</v>
      </c>
      <c r="J90" s="15"/>
    </row>
    <row r="91" spans="2:10" ht="12.75" customHeight="1" thickBot="1" x14ac:dyDescent="0.3">
      <c r="B91" s="18"/>
      <c r="C91" s="19"/>
      <c r="D91" s="24"/>
      <c r="E91" s="19"/>
      <c r="F91" s="19"/>
      <c r="G91" s="19"/>
      <c r="H91" s="20"/>
      <c r="I91" s="20"/>
      <c r="J91" s="21"/>
    </row>
    <row r="92" spans="2:10" ht="12.75" customHeight="1" x14ac:dyDescent="0.25">
      <c r="D92" s="22"/>
    </row>
    <row r="95" spans="2:10" ht="12.75" customHeight="1" thickBot="1" x14ac:dyDescent="0.3"/>
    <row r="96" spans="2:10" ht="20.5" thickBot="1" x14ac:dyDescent="0.45">
      <c r="B96" s="109"/>
      <c r="C96" s="81"/>
      <c r="D96" s="83" t="s">
        <v>61</v>
      </c>
      <c r="E96" s="81"/>
      <c r="F96" s="106"/>
      <c r="G96" s="106"/>
      <c r="H96" s="82"/>
      <c r="I96" s="107"/>
      <c r="J96" s="108"/>
    </row>
    <row r="97" spans="2:10" ht="54" x14ac:dyDescent="0.25">
      <c r="B97" s="84"/>
      <c r="C97" s="86"/>
      <c r="D97" s="117" t="s">
        <v>157</v>
      </c>
      <c r="E97" s="86"/>
      <c r="F97" s="116"/>
      <c r="G97" s="116"/>
      <c r="H97" s="86"/>
      <c r="I97" s="86"/>
      <c r="J97" s="91"/>
    </row>
    <row r="98" spans="2:10" ht="15" x14ac:dyDescent="0.3">
      <c r="B98" s="12"/>
      <c r="D98" s="53" t="s">
        <v>62</v>
      </c>
      <c r="F98" s="52"/>
      <c r="G98" s="52"/>
      <c r="H98" s="97" t="s">
        <v>0</v>
      </c>
      <c r="I98" s="97" t="s">
        <v>1</v>
      </c>
      <c r="J98" s="15"/>
    </row>
    <row r="99" spans="2:10" ht="14" x14ac:dyDescent="0.25">
      <c r="B99" s="12"/>
      <c r="D99" s="54" t="s">
        <v>63</v>
      </c>
      <c r="E99" s="26" t="b">
        <v>0</v>
      </c>
      <c r="H99" s="103">
        <v>1</v>
      </c>
      <c r="I99" s="103">
        <f>IF(E99,1,0)+IF(E100,1.5,0)+IF(E101,4,0)+IF(E102,4,0)+IF(E103,4,0)</f>
        <v>0</v>
      </c>
      <c r="J99" s="15"/>
    </row>
    <row r="100" spans="2:10" ht="14" x14ac:dyDescent="0.25">
      <c r="B100" s="12"/>
      <c r="D100" s="54" t="s">
        <v>64</v>
      </c>
      <c r="E100" s="3" t="b">
        <v>0</v>
      </c>
      <c r="H100" s="103">
        <v>1.5</v>
      </c>
      <c r="I100" s="103"/>
      <c r="J100" s="15"/>
    </row>
    <row r="101" spans="2:10" ht="14" x14ac:dyDescent="0.25">
      <c r="B101" s="12"/>
      <c r="D101" s="54" t="s">
        <v>65</v>
      </c>
      <c r="E101" s="3" t="b">
        <v>0</v>
      </c>
      <c r="H101" s="103">
        <v>4</v>
      </c>
      <c r="I101" s="103"/>
      <c r="J101" s="15"/>
    </row>
    <row r="102" spans="2:10" ht="14" x14ac:dyDescent="0.25">
      <c r="B102" s="12"/>
      <c r="D102" s="54" t="s">
        <v>66</v>
      </c>
      <c r="E102" s="3" t="b">
        <v>0</v>
      </c>
      <c r="H102" s="103">
        <v>4</v>
      </c>
      <c r="I102" s="103"/>
      <c r="J102" s="15"/>
    </row>
    <row r="103" spans="2:10" ht="14" x14ac:dyDescent="0.3">
      <c r="B103" s="12"/>
      <c r="D103" s="51" t="s">
        <v>67</v>
      </c>
      <c r="E103" s="3" t="b">
        <v>0</v>
      </c>
      <c r="H103" s="103">
        <v>4</v>
      </c>
      <c r="I103" s="103"/>
      <c r="J103" s="15"/>
    </row>
    <row r="104" spans="2:10" ht="12.5" x14ac:dyDescent="0.25">
      <c r="B104" s="12"/>
      <c r="J104" s="15"/>
    </row>
    <row r="105" spans="2:10" ht="14" x14ac:dyDescent="0.25">
      <c r="B105" s="118"/>
      <c r="C105" s="119"/>
      <c r="D105" s="120" t="s">
        <v>68</v>
      </c>
      <c r="E105" s="119"/>
      <c r="F105" s="119"/>
      <c r="G105" s="119"/>
      <c r="H105" s="121"/>
      <c r="I105" s="121"/>
      <c r="J105" s="122"/>
    </row>
    <row r="106" spans="2:10" ht="14" x14ac:dyDescent="0.3">
      <c r="B106" s="123"/>
      <c r="C106" s="124"/>
      <c r="D106" s="125" t="s">
        <v>69</v>
      </c>
      <c r="E106" s="124"/>
      <c r="F106" s="126"/>
      <c r="G106" s="126"/>
      <c r="H106" s="127"/>
      <c r="I106" s="127"/>
      <c r="J106" s="128"/>
    </row>
    <row r="107" spans="2:10" ht="15" x14ac:dyDescent="0.3">
      <c r="B107" s="12"/>
      <c r="D107" s="53" t="s">
        <v>159</v>
      </c>
      <c r="F107" s="52"/>
      <c r="G107" s="52"/>
      <c r="H107" s="97" t="s">
        <v>0</v>
      </c>
      <c r="I107" s="97" t="s">
        <v>1</v>
      </c>
      <c r="J107" s="15"/>
    </row>
    <row r="108" spans="2:10" ht="12.75" customHeight="1" x14ac:dyDescent="0.25">
      <c r="B108" s="12"/>
      <c r="D108" s="54" t="s">
        <v>70</v>
      </c>
      <c r="E108" s="26" t="b">
        <v>0</v>
      </c>
      <c r="H108" s="103">
        <v>1</v>
      </c>
      <c r="I108" s="103">
        <f>IF(E108,1,0)</f>
        <v>0</v>
      </c>
      <c r="J108" s="15"/>
    </row>
    <row r="109" spans="2:10" ht="12.75" customHeight="1" x14ac:dyDescent="0.25">
      <c r="B109" s="12"/>
      <c r="D109" s="54"/>
      <c r="J109" s="15"/>
    </row>
    <row r="110" spans="2:10" ht="12.75" customHeight="1" x14ac:dyDescent="0.25">
      <c r="B110" s="129"/>
      <c r="C110" s="130"/>
      <c r="D110" s="131" t="s">
        <v>71</v>
      </c>
      <c r="E110" s="130"/>
      <c r="F110" s="130"/>
      <c r="G110" s="130"/>
      <c r="H110" s="132"/>
      <c r="I110" s="132"/>
      <c r="J110" s="133"/>
    </row>
    <row r="111" spans="2:10" ht="12.75" customHeight="1" x14ac:dyDescent="0.25">
      <c r="B111" s="12"/>
      <c r="D111" s="100" t="s">
        <v>17</v>
      </c>
      <c r="F111" s="52"/>
      <c r="G111" s="52"/>
      <c r="H111" s="97" t="s">
        <v>0</v>
      </c>
      <c r="I111" s="97" t="s">
        <v>1</v>
      </c>
      <c r="J111" s="15"/>
    </row>
    <row r="112" spans="2:10" ht="10.5" customHeight="1" x14ac:dyDescent="0.25">
      <c r="B112" s="12"/>
      <c r="D112" s="54" t="s">
        <v>72</v>
      </c>
      <c r="E112" s="26">
        <v>4</v>
      </c>
      <c r="H112" s="103">
        <v>2.5</v>
      </c>
      <c r="I112" s="103">
        <f>INDEX(H112:H116,E112)</f>
        <v>0</v>
      </c>
      <c r="J112" s="15"/>
    </row>
    <row r="113" spans="2:10" ht="12.75" customHeight="1" x14ac:dyDescent="0.25">
      <c r="B113" s="12"/>
      <c r="D113" s="54" t="s">
        <v>73</v>
      </c>
      <c r="H113" s="103">
        <v>4.5</v>
      </c>
      <c r="I113" s="103"/>
      <c r="J113" s="15"/>
    </row>
    <row r="114" spans="2:10" ht="12.75" customHeight="1" x14ac:dyDescent="0.25">
      <c r="B114" s="12"/>
      <c r="D114" s="54" t="s">
        <v>74</v>
      </c>
      <c r="H114" s="103">
        <v>6</v>
      </c>
      <c r="I114" s="103"/>
      <c r="J114" s="15"/>
    </row>
    <row r="115" spans="2:10" ht="12.75" customHeight="1" x14ac:dyDescent="0.25">
      <c r="B115" s="12"/>
      <c r="D115" s="54" t="s">
        <v>164</v>
      </c>
      <c r="H115" s="103">
        <v>0</v>
      </c>
      <c r="I115" s="103"/>
      <c r="J115" s="15"/>
    </row>
    <row r="116" spans="2:10" ht="12.75" customHeight="1" x14ac:dyDescent="0.25">
      <c r="B116" s="12"/>
      <c r="J116" s="15"/>
    </row>
    <row r="117" spans="2:10" ht="42" x14ac:dyDescent="0.25">
      <c r="B117" s="129"/>
      <c r="C117" s="130"/>
      <c r="D117" s="136" t="s">
        <v>158</v>
      </c>
      <c r="E117" s="130"/>
      <c r="F117" s="134"/>
      <c r="G117" s="135"/>
      <c r="H117" s="132"/>
      <c r="I117" s="132"/>
      <c r="J117" s="133"/>
    </row>
    <row r="118" spans="2:10" ht="12.75" customHeight="1" x14ac:dyDescent="0.25">
      <c r="B118" s="12"/>
      <c r="D118" s="100" t="s">
        <v>17</v>
      </c>
      <c r="E118" s="22"/>
      <c r="F118" s="55"/>
      <c r="G118" s="55"/>
      <c r="H118" s="97" t="s">
        <v>0</v>
      </c>
      <c r="I118" s="97" t="s">
        <v>1</v>
      </c>
      <c r="J118" s="15"/>
    </row>
    <row r="119" spans="2:10" ht="12.75" customHeight="1" x14ac:dyDescent="0.25">
      <c r="B119" s="12"/>
      <c r="D119" s="54" t="s">
        <v>75</v>
      </c>
      <c r="E119" s="63">
        <v>4</v>
      </c>
      <c r="F119" s="64"/>
      <c r="G119" s="55"/>
      <c r="H119" s="103">
        <v>2</v>
      </c>
      <c r="I119" s="103">
        <f>INDEX(H119:H122,E119)</f>
        <v>0</v>
      </c>
      <c r="J119" s="15"/>
    </row>
    <row r="120" spans="2:10" ht="12.75" customHeight="1" x14ac:dyDescent="0.25">
      <c r="B120" s="12"/>
      <c r="D120" s="54" t="s">
        <v>76</v>
      </c>
      <c r="E120" s="26"/>
      <c r="F120" s="26"/>
      <c r="H120" s="103">
        <v>3</v>
      </c>
      <c r="I120" s="103" t="str">
        <f>IF(AND($E$119=2,F120&lt;&gt;0),H120,"")</f>
        <v/>
      </c>
      <c r="J120" s="15"/>
    </row>
    <row r="121" spans="2:10" ht="12.75" customHeight="1" x14ac:dyDescent="0.25">
      <c r="B121" s="12"/>
      <c r="D121" s="54" t="s">
        <v>77</v>
      </c>
      <c r="E121" s="26"/>
      <c r="F121" s="26"/>
      <c r="H121" s="103">
        <v>4</v>
      </c>
      <c r="I121" s="103" t="str">
        <f>IF(AND($E$119=3,F121&lt;&gt;0),H121,"")</f>
        <v/>
      </c>
      <c r="J121" s="15"/>
    </row>
    <row r="122" spans="2:10" ht="12.75" customHeight="1" x14ac:dyDescent="0.25">
      <c r="B122" s="12"/>
      <c r="D122" s="54" t="s">
        <v>164</v>
      </c>
      <c r="E122" s="26"/>
      <c r="F122" s="26"/>
      <c r="H122" s="103">
        <v>0</v>
      </c>
      <c r="I122" s="103"/>
      <c r="J122" s="15"/>
    </row>
    <row r="123" spans="2:10" ht="12.75" customHeight="1" x14ac:dyDescent="0.25">
      <c r="B123" s="12"/>
      <c r="H123" s="105" t="s">
        <v>2</v>
      </c>
      <c r="I123" s="104">
        <f>SUM(I99:I121)</f>
        <v>0</v>
      </c>
      <c r="J123" s="15"/>
    </row>
    <row r="124" spans="2:10" ht="12.75" customHeight="1" thickBot="1" x14ac:dyDescent="0.3">
      <c r="B124" s="18"/>
      <c r="C124" s="19"/>
      <c r="D124" s="19"/>
      <c r="E124" s="19"/>
      <c r="F124" s="19"/>
      <c r="G124" s="19"/>
      <c r="H124" s="20"/>
      <c r="I124" s="20"/>
      <c r="J124" s="21"/>
    </row>
    <row r="125" spans="2:10" ht="10.5" customHeight="1" thickBot="1" x14ac:dyDescent="0.3"/>
    <row r="126" spans="2:10" ht="20.5" thickBot="1" x14ac:dyDescent="0.45">
      <c r="B126" s="77"/>
      <c r="C126" s="158"/>
      <c r="D126" s="159" t="s">
        <v>78</v>
      </c>
      <c r="E126" s="78"/>
      <c r="F126" s="158"/>
      <c r="G126" s="158"/>
      <c r="H126" s="79"/>
      <c r="I126" s="160"/>
      <c r="J126" s="161"/>
    </row>
    <row r="127" spans="2:10" ht="12.75" customHeight="1" x14ac:dyDescent="0.3">
      <c r="B127" s="137"/>
      <c r="C127" s="138"/>
      <c r="D127" s="139" t="s">
        <v>79</v>
      </c>
      <c r="E127" s="140"/>
      <c r="F127" s="138"/>
      <c r="G127" s="138"/>
      <c r="H127" s="141"/>
      <c r="I127" s="142"/>
      <c r="J127" s="143"/>
    </row>
    <row r="128" spans="2:10" ht="12.75" customHeight="1" x14ac:dyDescent="0.25">
      <c r="B128" s="12"/>
      <c r="D128" s="100" t="s">
        <v>80</v>
      </c>
      <c r="F128" s="52"/>
      <c r="G128" s="52"/>
      <c r="H128" s="97" t="s">
        <v>0</v>
      </c>
      <c r="I128" s="97" t="s">
        <v>1</v>
      </c>
      <c r="J128" s="15"/>
    </row>
    <row r="129" spans="2:10" ht="14" x14ac:dyDescent="0.25">
      <c r="B129" s="12"/>
      <c r="D129" s="54" t="s">
        <v>81</v>
      </c>
      <c r="E129" s="26" t="b">
        <v>0</v>
      </c>
      <c r="H129" s="103">
        <v>0.5</v>
      </c>
      <c r="I129" s="103">
        <f>IF(E129,0.5,0)+IF(E130,1,0)+IF(E131,1,0)+IF(E132,1,0)+IF(E133,2,0)+IF(E134,2.5,0)+IF(E135,3,0)</f>
        <v>0</v>
      </c>
      <c r="J129" s="15"/>
    </row>
    <row r="130" spans="2:10" ht="14" x14ac:dyDescent="0.25">
      <c r="B130" s="12"/>
      <c r="D130" s="54" t="s">
        <v>82</v>
      </c>
      <c r="E130" s="3" t="b">
        <v>0</v>
      </c>
      <c r="H130" s="103">
        <v>1</v>
      </c>
      <c r="I130" s="103"/>
      <c r="J130" s="15"/>
    </row>
    <row r="131" spans="2:10" ht="14" x14ac:dyDescent="0.25">
      <c r="B131" s="12"/>
      <c r="D131" s="54" t="s">
        <v>83</v>
      </c>
      <c r="E131" s="3" t="b">
        <v>0</v>
      </c>
      <c r="H131" s="103">
        <v>1</v>
      </c>
      <c r="I131" s="103"/>
      <c r="J131" s="15"/>
    </row>
    <row r="132" spans="2:10" ht="14" x14ac:dyDescent="0.25">
      <c r="B132" s="12"/>
      <c r="D132" s="54" t="s">
        <v>84</v>
      </c>
      <c r="E132" s="3" t="b">
        <v>0</v>
      </c>
      <c r="H132" s="103">
        <v>1</v>
      </c>
      <c r="I132" s="103"/>
      <c r="J132" s="15"/>
    </row>
    <row r="133" spans="2:10" ht="14" x14ac:dyDescent="0.25">
      <c r="B133" s="12"/>
      <c r="D133" s="54" t="s">
        <v>85</v>
      </c>
      <c r="E133" s="3" t="b">
        <v>0</v>
      </c>
      <c r="H133" s="103">
        <v>2</v>
      </c>
      <c r="I133" s="103"/>
      <c r="J133" s="15"/>
    </row>
    <row r="134" spans="2:10" ht="14" x14ac:dyDescent="0.25">
      <c r="B134" s="12"/>
      <c r="D134" s="54" t="s">
        <v>86</v>
      </c>
      <c r="E134" s="3" t="b">
        <v>0</v>
      </c>
      <c r="H134" s="103">
        <v>2.5</v>
      </c>
      <c r="I134" s="103"/>
      <c r="J134" s="15"/>
    </row>
    <row r="135" spans="2:10" ht="14" x14ac:dyDescent="0.3">
      <c r="B135" s="12"/>
      <c r="D135" s="51" t="s">
        <v>87</v>
      </c>
      <c r="E135" s="3" t="b">
        <v>0</v>
      </c>
      <c r="H135" s="103">
        <v>3</v>
      </c>
      <c r="I135" s="103"/>
      <c r="J135" s="15"/>
    </row>
    <row r="136" spans="2:10" ht="12.75" customHeight="1" x14ac:dyDescent="0.25">
      <c r="B136" s="12"/>
      <c r="H136" s="105" t="s">
        <v>2</v>
      </c>
      <c r="I136" s="104">
        <f>SUM(I129:I135)</f>
        <v>0</v>
      </c>
      <c r="J136" s="15"/>
    </row>
    <row r="137" spans="2:10" ht="12.75" customHeight="1" thickBot="1" x14ac:dyDescent="0.3">
      <c r="B137" s="18"/>
      <c r="C137" s="19"/>
      <c r="D137" s="19"/>
      <c r="E137" s="19"/>
      <c r="F137" s="19"/>
      <c r="G137" s="19"/>
      <c r="H137" s="20"/>
      <c r="I137" s="20"/>
      <c r="J137" s="21"/>
    </row>
    <row r="138" spans="2:10" ht="10.5" customHeight="1" x14ac:dyDescent="0.25"/>
    <row r="139" spans="2:10" ht="10.5" customHeight="1" x14ac:dyDescent="0.25"/>
    <row r="140" spans="2:10" ht="10.5" customHeight="1" thickBot="1" x14ac:dyDescent="0.3">
      <c r="D140" s="22"/>
    </row>
    <row r="141" spans="2:10" ht="20.5" thickBot="1" x14ac:dyDescent="0.3">
      <c r="B141" s="80"/>
      <c r="C141" s="81"/>
      <c r="D141" s="110" t="s">
        <v>89</v>
      </c>
      <c r="E141" s="81"/>
      <c r="F141" s="81"/>
      <c r="G141" s="81"/>
      <c r="H141" s="107"/>
      <c r="I141" s="107"/>
      <c r="J141" s="108"/>
    </row>
    <row r="142" spans="2:10" ht="14" x14ac:dyDescent="0.3">
      <c r="B142" s="137"/>
      <c r="C142" s="140"/>
      <c r="D142" s="139" t="s">
        <v>90</v>
      </c>
      <c r="E142" s="140"/>
      <c r="F142" s="140"/>
      <c r="G142" s="140"/>
      <c r="H142" s="142"/>
      <c r="I142" s="142"/>
      <c r="J142" s="143"/>
    </row>
    <row r="143" spans="2:10" ht="12.75" customHeight="1" x14ac:dyDescent="0.25">
      <c r="B143" s="12"/>
      <c r="C143" s="13"/>
      <c r="D143" s="100" t="s">
        <v>17</v>
      </c>
      <c r="F143" s="13"/>
      <c r="G143" s="13"/>
      <c r="H143" s="97" t="s">
        <v>0</v>
      </c>
      <c r="I143" s="97" t="s">
        <v>1</v>
      </c>
      <c r="J143" s="15"/>
    </row>
    <row r="144" spans="2:10" ht="12.75" customHeight="1" x14ac:dyDescent="0.3">
      <c r="B144" s="12"/>
      <c r="D144" s="51" t="s">
        <v>91</v>
      </c>
      <c r="E144" s="3">
        <v>4</v>
      </c>
      <c r="F144" s="14"/>
      <c r="G144" s="14"/>
      <c r="H144" s="222">
        <v>1.5</v>
      </c>
      <c r="I144" s="103">
        <f>INDEX(H144:H147,E144)</f>
        <v>0</v>
      </c>
      <c r="J144" s="15"/>
    </row>
    <row r="145" spans="2:10" ht="12.75" customHeight="1" x14ac:dyDescent="0.3">
      <c r="B145" s="12"/>
      <c r="D145" s="51" t="s">
        <v>92</v>
      </c>
      <c r="E145" s="26"/>
      <c r="H145" s="103">
        <v>2</v>
      </c>
      <c r="I145" s="54"/>
      <c r="J145" s="15"/>
    </row>
    <row r="146" spans="2:10" ht="12.75" customHeight="1" x14ac:dyDescent="0.3">
      <c r="B146" s="12"/>
      <c r="D146" s="51" t="s">
        <v>93</v>
      </c>
      <c r="H146" s="103">
        <v>2.5</v>
      </c>
      <c r="I146" s="103"/>
      <c r="J146" s="15"/>
    </row>
    <row r="147" spans="2:10" ht="12.75" customHeight="1" x14ac:dyDescent="0.25">
      <c r="B147" s="12"/>
      <c r="D147" s="54" t="s">
        <v>164</v>
      </c>
      <c r="H147" s="6">
        <v>0</v>
      </c>
      <c r="J147" s="15"/>
    </row>
    <row r="148" spans="2:10" ht="12.75" customHeight="1" x14ac:dyDescent="0.3">
      <c r="B148" s="12"/>
      <c r="D148" s="51"/>
      <c r="H148" s="103"/>
      <c r="I148" s="103"/>
      <c r="J148" s="15"/>
    </row>
    <row r="149" spans="2:10" ht="12.75" customHeight="1" x14ac:dyDescent="0.3">
      <c r="B149" s="129"/>
      <c r="C149" s="130"/>
      <c r="D149" s="144" t="s">
        <v>94</v>
      </c>
      <c r="E149" s="130"/>
      <c r="F149" s="130"/>
      <c r="G149" s="130"/>
      <c r="H149" s="132"/>
      <c r="I149" s="132"/>
      <c r="J149" s="133"/>
    </row>
    <row r="150" spans="2:10" ht="12" customHeight="1" x14ac:dyDescent="0.3">
      <c r="B150" s="12"/>
      <c r="D150" s="53" t="s">
        <v>80</v>
      </c>
      <c r="H150" s="97" t="s">
        <v>0</v>
      </c>
      <c r="I150" s="97" t="s">
        <v>1</v>
      </c>
      <c r="J150" s="15"/>
    </row>
    <row r="151" spans="2:10" ht="12.75" customHeight="1" x14ac:dyDescent="0.25">
      <c r="B151" s="12"/>
      <c r="D151" s="45" t="s">
        <v>95</v>
      </c>
      <c r="E151" s="26" t="b">
        <v>0</v>
      </c>
      <c r="H151" s="6">
        <v>1</v>
      </c>
      <c r="I151" s="6">
        <f>IF(E151,1,0)+IF(E152,1,0)+IF(E153,1.5,0)+IF(E154,2.5,0)+IF(E155,6,0)</f>
        <v>0</v>
      </c>
      <c r="J151" s="15"/>
    </row>
    <row r="152" spans="2:10" ht="12.75" customHeight="1" x14ac:dyDescent="0.3">
      <c r="B152" s="12"/>
      <c r="D152" s="51" t="s">
        <v>96</v>
      </c>
      <c r="E152" s="26" t="b">
        <v>0</v>
      </c>
      <c r="H152" s="6">
        <v>1</v>
      </c>
      <c r="J152" s="15"/>
    </row>
    <row r="153" spans="2:10" ht="12.75" customHeight="1" x14ac:dyDescent="0.3">
      <c r="B153" s="12"/>
      <c r="D153" s="51" t="s">
        <v>97</v>
      </c>
      <c r="E153" s="26" t="b">
        <v>0</v>
      </c>
      <c r="H153" s="6">
        <v>1.5</v>
      </c>
      <c r="J153" s="15"/>
    </row>
    <row r="154" spans="2:10" ht="28" x14ac:dyDescent="0.3">
      <c r="B154" s="12"/>
      <c r="D154" s="47" t="s">
        <v>98</v>
      </c>
      <c r="E154" s="26" t="b">
        <v>0</v>
      </c>
      <c r="H154" s="6">
        <v>2.5</v>
      </c>
      <c r="J154" s="15"/>
    </row>
    <row r="155" spans="2:10" ht="12.75" customHeight="1" x14ac:dyDescent="0.3">
      <c r="B155" s="12"/>
      <c r="D155" s="51" t="s">
        <v>99</v>
      </c>
      <c r="E155" s="26" t="b">
        <v>0</v>
      </c>
      <c r="H155" s="6">
        <v>6</v>
      </c>
      <c r="J155" s="15"/>
    </row>
    <row r="156" spans="2:10" ht="12.75" customHeight="1" x14ac:dyDescent="0.25">
      <c r="B156" s="12"/>
      <c r="D156" s="45"/>
      <c r="E156" s="26"/>
      <c r="J156" s="15"/>
    </row>
    <row r="157" spans="2:10" ht="12.75" customHeight="1" x14ac:dyDescent="0.25">
      <c r="B157" s="12"/>
      <c r="H157" s="16" t="s">
        <v>2</v>
      </c>
      <c r="I157" s="17">
        <f>SUM(I144:I151)</f>
        <v>0</v>
      </c>
      <c r="J157" s="15"/>
    </row>
    <row r="158" spans="2:10" ht="12.75" customHeight="1" thickBot="1" x14ac:dyDescent="0.3">
      <c r="B158" s="18"/>
      <c r="C158" s="19"/>
      <c r="D158" s="19"/>
      <c r="E158" s="19"/>
      <c r="F158" s="19"/>
      <c r="G158" s="19"/>
      <c r="H158" s="25"/>
      <c r="I158" s="20"/>
      <c r="J158" s="21"/>
    </row>
    <row r="159" spans="2:10" ht="12.75" customHeight="1" thickBot="1" x14ac:dyDescent="0.3">
      <c r="H159" s="16"/>
    </row>
    <row r="160" spans="2:10" ht="20.5" thickBot="1" x14ac:dyDescent="0.45">
      <c r="B160" s="80"/>
      <c r="C160" s="81"/>
      <c r="D160" s="83" t="s">
        <v>100</v>
      </c>
      <c r="E160" s="81"/>
      <c r="F160" s="81"/>
      <c r="G160" s="81"/>
      <c r="H160" s="163"/>
      <c r="I160" s="107"/>
      <c r="J160" s="108"/>
    </row>
    <row r="161" spans="2:10" ht="12.75" customHeight="1" x14ac:dyDescent="0.25">
      <c r="B161" s="12"/>
      <c r="D161" s="100" t="s">
        <v>80</v>
      </c>
      <c r="F161" s="13"/>
      <c r="G161" s="13"/>
      <c r="H161" s="97" t="s">
        <v>0</v>
      </c>
      <c r="I161" s="97" t="s">
        <v>1</v>
      </c>
      <c r="J161" s="15"/>
    </row>
    <row r="162" spans="2:10" ht="12.75" customHeight="1" x14ac:dyDescent="0.3">
      <c r="B162" s="12"/>
      <c r="D162" s="51" t="s">
        <v>101</v>
      </c>
      <c r="E162" s="26" t="b">
        <v>0</v>
      </c>
      <c r="F162" s="14"/>
      <c r="G162" s="14"/>
      <c r="H162" s="103">
        <v>1.5</v>
      </c>
      <c r="I162" s="103">
        <f>IF(E162,1.5,0)+IF(E163,3,0)+IF(E164,3.5,0)</f>
        <v>0</v>
      </c>
      <c r="J162" s="15"/>
    </row>
    <row r="163" spans="2:10" ht="12.75" customHeight="1" x14ac:dyDescent="0.3">
      <c r="B163" s="12"/>
      <c r="D163" s="51" t="s">
        <v>102</v>
      </c>
      <c r="E163" s="3" t="b">
        <v>0</v>
      </c>
      <c r="H163" s="103">
        <v>3</v>
      </c>
      <c r="I163" s="103"/>
      <c r="J163" s="15"/>
    </row>
    <row r="164" spans="2:10" ht="28" x14ac:dyDescent="0.3">
      <c r="B164" s="12"/>
      <c r="D164" s="47" t="s">
        <v>103</v>
      </c>
      <c r="E164" s="3" t="b">
        <v>0</v>
      </c>
      <c r="H164" s="103">
        <v>3.5</v>
      </c>
      <c r="I164" s="103"/>
      <c r="J164" s="15"/>
    </row>
    <row r="165" spans="2:10" ht="12.75" customHeight="1" x14ac:dyDescent="0.25">
      <c r="B165" s="12"/>
      <c r="D165" s="62"/>
      <c r="H165" s="105" t="s">
        <v>2</v>
      </c>
      <c r="I165" s="104">
        <f>I162</f>
        <v>0</v>
      </c>
      <c r="J165" s="15"/>
    </row>
    <row r="166" spans="2:10" ht="12.75" customHeight="1" thickBot="1" x14ac:dyDescent="0.3">
      <c r="B166" s="18"/>
      <c r="C166" s="19"/>
      <c r="D166" s="19"/>
      <c r="E166" s="19"/>
      <c r="F166" s="19"/>
      <c r="G166" s="19"/>
      <c r="H166" s="20"/>
      <c r="I166" s="20"/>
      <c r="J166" s="21"/>
    </row>
    <row r="167" spans="2:10" ht="12.75" customHeight="1" thickBot="1" x14ac:dyDescent="0.3"/>
    <row r="168" spans="2:10" ht="20.5" thickBot="1" x14ac:dyDescent="0.45">
      <c r="B168" s="80"/>
      <c r="C168" s="81"/>
      <c r="D168" s="83" t="s">
        <v>104</v>
      </c>
      <c r="E168" s="81"/>
      <c r="F168" s="81"/>
      <c r="G168" s="81"/>
      <c r="H168" s="107"/>
      <c r="I168" s="107"/>
      <c r="J168" s="108"/>
    </row>
    <row r="169" spans="2:10" ht="12.75" customHeight="1" x14ac:dyDescent="0.3">
      <c r="B169" s="12"/>
      <c r="D169" s="53" t="s">
        <v>159</v>
      </c>
      <c r="G169" s="54"/>
      <c r="H169" s="97" t="s">
        <v>0</v>
      </c>
      <c r="I169" s="97" t="s">
        <v>1</v>
      </c>
      <c r="J169" s="15"/>
    </row>
    <row r="170" spans="2:10" ht="42" x14ac:dyDescent="0.3">
      <c r="B170" s="12"/>
      <c r="D170" s="47" t="s">
        <v>105</v>
      </c>
      <c r="E170" s="26" t="b">
        <v>0</v>
      </c>
      <c r="H170" s="103">
        <v>3</v>
      </c>
      <c r="I170" s="103">
        <f>IF(E170,3,0)</f>
        <v>0</v>
      </c>
      <c r="J170" s="15"/>
    </row>
    <row r="171" spans="2:10" ht="12.75" customHeight="1" x14ac:dyDescent="0.25">
      <c r="B171" s="12"/>
      <c r="D171" s="22"/>
      <c r="H171" s="105" t="s">
        <v>2</v>
      </c>
      <c r="I171" s="104">
        <f>SUM(I169:I170)</f>
        <v>0</v>
      </c>
      <c r="J171" s="15"/>
    </row>
    <row r="172" spans="2:10" ht="12.75" customHeight="1" thickBot="1" x14ac:dyDescent="0.3">
      <c r="B172" s="18"/>
      <c r="C172" s="19"/>
      <c r="D172" s="19"/>
      <c r="E172" s="19"/>
      <c r="F172" s="19"/>
      <c r="G172" s="19"/>
      <c r="H172" s="20"/>
      <c r="I172" s="20"/>
      <c r="J172" s="21"/>
    </row>
    <row r="173" spans="2:10" ht="12.75" customHeight="1" thickBot="1" x14ac:dyDescent="0.3"/>
    <row r="174" spans="2:10" ht="20.5" thickBot="1" x14ac:dyDescent="0.45">
      <c r="B174" s="80"/>
      <c r="C174" s="81"/>
      <c r="D174" s="83" t="s">
        <v>106</v>
      </c>
      <c r="E174" s="81"/>
      <c r="F174" s="81"/>
      <c r="G174" s="81"/>
      <c r="H174" s="107"/>
      <c r="I174" s="107"/>
      <c r="J174" s="108"/>
    </row>
    <row r="175" spans="2:10" ht="12.75" customHeight="1" x14ac:dyDescent="0.25">
      <c r="B175" s="12"/>
      <c r="D175" s="100" t="s">
        <v>62</v>
      </c>
      <c r="H175" s="97" t="s">
        <v>0</v>
      </c>
      <c r="I175" s="97" t="s">
        <v>1</v>
      </c>
      <c r="J175" s="15"/>
    </row>
    <row r="176" spans="2:10" ht="12.75" customHeight="1" x14ac:dyDescent="0.3">
      <c r="B176" s="12"/>
      <c r="D176" s="51" t="s">
        <v>107</v>
      </c>
      <c r="E176" s="26" t="b">
        <v>0</v>
      </c>
      <c r="H176" s="103">
        <v>1</v>
      </c>
      <c r="I176" s="103">
        <f>IF(E176,1,0)+IF(E177,2,0)+IF(E178,2,0)+IF(E179,2,0)+IF(E180,2,0)+IF(E181,2.5,0)+IF(E182,3,0)</f>
        <v>0</v>
      </c>
      <c r="J176" s="15"/>
    </row>
    <row r="177" spans="2:11" ht="12.75" customHeight="1" x14ac:dyDescent="0.3">
      <c r="B177" s="12"/>
      <c r="D177" s="51" t="s">
        <v>108</v>
      </c>
      <c r="E177" s="3" t="b">
        <v>0</v>
      </c>
      <c r="H177" s="103">
        <v>2</v>
      </c>
      <c r="I177" s="103"/>
      <c r="J177" s="15"/>
    </row>
    <row r="178" spans="2:11" ht="12.75" customHeight="1" x14ac:dyDescent="0.3">
      <c r="B178" s="12"/>
      <c r="D178" s="51" t="s">
        <v>109</v>
      </c>
      <c r="E178" s="3" t="b">
        <v>0</v>
      </c>
      <c r="H178" s="103">
        <v>2</v>
      </c>
      <c r="I178" s="103"/>
      <c r="J178" s="15"/>
    </row>
    <row r="179" spans="2:11" ht="28" x14ac:dyDescent="0.3">
      <c r="B179" s="12"/>
      <c r="D179" s="47" t="s">
        <v>110</v>
      </c>
      <c r="E179" s="3" t="b">
        <v>0</v>
      </c>
      <c r="H179" s="103">
        <v>2</v>
      </c>
      <c r="I179" s="103"/>
      <c r="J179" s="15"/>
    </row>
    <row r="180" spans="2:11" ht="14" x14ac:dyDescent="0.3">
      <c r="B180" s="12"/>
      <c r="D180" s="51" t="s">
        <v>111</v>
      </c>
      <c r="E180" s="3" t="b">
        <v>0</v>
      </c>
      <c r="H180" s="103">
        <v>2</v>
      </c>
      <c r="I180" s="103"/>
      <c r="J180" s="15"/>
    </row>
    <row r="181" spans="2:11" ht="14" x14ac:dyDescent="0.3">
      <c r="B181" s="12"/>
      <c r="D181" s="51" t="s">
        <v>112</v>
      </c>
      <c r="E181" s="3" t="b">
        <v>0</v>
      </c>
      <c r="H181" s="103">
        <v>2.5</v>
      </c>
      <c r="I181" s="103"/>
      <c r="J181" s="15"/>
    </row>
    <row r="182" spans="2:11" ht="14" x14ac:dyDescent="0.3">
      <c r="B182" s="12"/>
      <c r="D182" s="51" t="s">
        <v>113</v>
      </c>
      <c r="E182" s="3" t="b">
        <v>0</v>
      </c>
      <c r="H182" s="103">
        <v>3</v>
      </c>
      <c r="I182" s="103"/>
      <c r="J182" s="15"/>
    </row>
    <row r="183" spans="2:11" ht="12.75" customHeight="1" x14ac:dyDescent="0.25">
      <c r="B183" s="12"/>
      <c r="F183" s="14"/>
      <c r="G183" s="14"/>
      <c r="J183" s="15"/>
    </row>
    <row r="184" spans="2:11" ht="12.75" customHeight="1" x14ac:dyDescent="0.25">
      <c r="B184" s="12"/>
      <c r="H184" s="105" t="s">
        <v>2</v>
      </c>
      <c r="I184" s="104">
        <f>SUM(I175:I183)</f>
        <v>0</v>
      </c>
      <c r="J184" s="15"/>
    </row>
    <row r="185" spans="2:11" ht="12.75" customHeight="1" thickBot="1" x14ac:dyDescent="0.3">
      <c r="B185" s="18"/>
      <c r="C185" s="19"/>
      <c r="D185" s="19"/>
      <c r="E185" s="19"/>
      <c r="F185" s="19"/>
      <c r="G185" s="19"/>
      <c r="H185" s="25"/>
      <c r="I185" s="20"/>
      <c r="J185" s="21"/>
    </row>
    <row r="187" spans="2:11" ht="12.75" customHeight="1" thickBot="1" x14ac:dyDescent="0.3">
      <c r="H187" s="16"/>
    </row>
    <row r="188" spans="2:11" ht="20" x14ac:dyDescent="0.4">
      <c r="B188" s="56"/>
      <c r="C188" s="57"/>
      <c r="D188" s="60" t="s">
        <v>114</v>
      </c>
      <c r="E188" s="57"/>
      <c r="F188" s="57"/>
      <c r="G188" s="57"/>
      <c r="H188" s="58"/>
      <c r="I188" s="58"/>
      <c r="J188" s="59"/>
    </row>
    <row r="189" spans="2:11" ht="15.5" x14ac:dyDescent="0.25">
      <c r="B189" s="12"/>
      <c r="D189" s="61" t="s">
        <v>159</v>
      </c>
      <c r="F189" s="14"/>
      <c r="G189" s="14"/>
      <c r="H189" s="97" t="s">
        <v>0</v>
      </c>
      <c r="I189" s="97" t="s">
        <v>1</v>
      </c>
      <c r="J189" s="15"/>
    </row>
    <row r="190" spans="2:11" ht="14" x14ac:dyDescent="0.3">
      <c r="B190" s="12"/>
      <c r="D190" s="51" t="s">
        <v>115</v>
      </c>
      <c r="E190" s="26" t="b">
        <v>0</v>
      </c>
      <c r="H190" s="103">
        <v>1.5</v>
      </c>
      <c r="I190" s="103">
        <f>IF(E190,1.5,0)</f>
        <v>0</v>
      </c>
      <c r="J190" s="15"/>
      <c r="K190" s="41"/>
    </row>
    <row r="191" spans="2:11" ht="12.75" customHeight="1" x14ac:dyDescent="0.25">
      <c r="B191" s="12"/>
      <c r="H191" s="101" t="s">
        <v>2</v>
      </c>
      <c r="I191" s="102">
        <f>SUM(I190:I190)</f>
        <v>0</v>
      </c>
      <c r="J191" s="15"/>
    </row>
    <row r="192" spans="2:11" ht="12.75" customHeight="1" thickBot="1" x14ac:dyDescent="0.3">
      <c r="B192" s="18"/>
      <c r="C192" s="19"/>
      <c r="D192" s="19"/>
      <c r="E192" s="19"/>
      <c r="F192" s="19"/>
      <c r="G192" s="19"/>
      <c r="H192" s="20"/>
      <c r="I192" s="20"/>
      <c r="J192" s="21"/>
    </row>
    <row r="193" spans="2:10" ht="12.75" customHeight="1" thickBot="1" x14ac:dyDescent="0.3"/>
    <row r="194" spans="2:10" ht="20.5" thickBot="1" x14ac:dyDescent="0.45">
      <c r="B194" s="80"/>
      <c r="C194" s="81"/>
      <c r="D194" s="83" t="s">
        <v>116</v>
      </c>
      <c r="E194" s="81"/>
      <c r="F194" s="81"/>
      <c r="G194" s="81"/>
      <c r="H194" s="107"/>
      <c r="I194" s="107"/>
      <c r="J194" s="108"/>
    </row>
    <row r="195" spans="2:10" ht="14" x14ac:dyDescent="0.25">
      <c r="B195" s="68"/>
      <c r="C195" s="69"/>
      <c r="D195" s="164" t="s">
        <v>117</v>
      </c>
      <c r="E195" s="69"/>
      <c r="F195" s="69"/>
      <c r="G195" s="69"/>
      <c r="H195" s="70"/>
      <c r="I195" s="70"/>
      <c r="J195" s="71"/>
    </row>
    <row r="196" spans="2:10" ht="12.75" customHeight="1" x14ac:dyDescent="0.3">
      <c r="B196" s="151"/>
      <c r="C196" s="152"/>
      <c r="D196" s="165" t="s">
        <v>118</v>
      </c>
      <c r="E196" s="152"/>
      <c r="F196" s="166"/>
      <c r="G196" s="166"/>
      <c r="H196" s="167"/>
      <c r="I196" s="156"/>
      <c r="J196" s="157"/>
    </row>
    <row r="197" spans="2:10" ht="12.75" customHeight="1" x14ac:dyDescent="0.25">
      <c r="B197" s="12"/>
      <c r="D197" s="100" t="s">
        <v>88</v>
      </c>
      <c r="H197" s="97" t="s">
        <v>0</v>
      </c>
      <c r="I197" s="97" t="s">
        <v>1</v>
      </c>
      <c r="J197" s="15"/>
    </row>
    <row r="198" spans="2:10" ht="12.75" customHeight="1" x14ac:dyDescent="0.3">
      <c r="B198" s="12"/>
      <c r="D198" s="51" t="s">
        <v>119</v>
      </c>
      <c r="E198" s="26">
        <v>5</v>
      </c>
      <c r="H198" s="103">
        <v>2</v>
      </c>
      <c r="I198" s="103">
        <f>INDEX(H198:H202,E198)</f>
        <v>0</v>
      </c>
      <c r="J198" s="15"/>
    </row>
    <row r="199" spans="2:10" ht="12.75" customHeight="1" x14ac:dyDescent="0.3">
      <c r="B199" s="12"/>
      <c r="D199" s="51" t="s">
        <v>120</v>
      </c>
      <c r="H199" s="103">
        <v>3</v>
      </c>
      <c r="I199" s="103"/>
      <c r="J199" s="15"/>
    </row>
    <row r="200" spans="2:10" ht="12.75" customHeight="1" x14ac:dyDescent="0.3">
      <c r="B200" s="12"/>
      <c r="D200" s="51" t="s">
        <v>121</v>
      </c>
      <c r="H200" s="103">
        <v>4</v>
      </c>
      <c r="I200" s="103"/>
      <c r="J200" s="15"/>
    </row>
    <row r="201" spans="2:10" ht="12.75" customHeight="1" x14ac:dyDescent="0.3">
      <c r="B201" s="12"/>
      <c r="D201" s="47" t="s">
        <v>122</v>
      </c>
      <c r="H201" s="103">
        <v>6.5</v>
      </c>
      <c r="I201" s="103"/>
      <c r="J201" s="15"/>
    </row>
    <row r="202" spans="2:10" ht="12.75" customHeight="1" x14ac:dyDescent="0.25">
      <c r="B202" s="12"/>
      <c r="D202" s="54" t="s">
        <v>164</v>
      </c>
      <c r="H202" s="103">
        <v>0</v>
      </c>
      <c r="I202" s="103"/>
      <c r="J202" s="15"/>
    </row>
    <row r="203" spans="2:10" ht="12.75" customHeight="1" x14ac:dyDescent="0.3">
      <c r="B203" s="12"/>
      <c r="D203" s="51"/>
      <c r="H203" s="168"/>
      <c r="I203" s="168"/>
      <c r="J203" s="15"/>
    </row>
    <row r="204" spans="2:10" ht="12.75" customHeight="1" x14ac:dyDescent="0.3">
      <c r="B204" s="92"/>
      <c r="C204" s="48"/>
      <c r="D204" s="169" t="s">
        <v>123</v>
      </c>
      <c r="E204" s="48"/>
      <c r="F204" s="48"/>
      <c r="G204" s="48"/>
      <c r="H204" s="170"/>
      <c r="I204" s="170"/>
      <c r="J204" s="93"/>
    </row>
    <row r="205" spans="2:10" ht="12.75" customHeight="1" x14ac:dyDescent="0.3">
      <c r="B205" s="12"/>
      <c r="D205" s="53" t="s">
        <v>88</v>
      </c>
      <c r="H205" s="97" t="s">
        <v>0</v>
      </c>
      <c r="I205" s="97" t="s">
        <v>1</v>
      </c>
      <c r="J205" s="15"/>
    </row>
    <row r="206" spans="2:10" ht="12.75" customHeight="1" x14ac:dyDescent="0.3">
      <c r="B206" s="12"/>
      <c r="D206" s="51" t="s">
        <v>124</v>
      </c>
      <c r="E206" s="3">
        <v>3</v>
      </c>
      <c r="F206" s="14"/>
      <c r="G206" s="14"/>
      <c r="H206" s="103">
        <v>3</v>
      </c>
      <c r="I206" s="6">
        <f>INDEX(H206:H208,E206)</f>
        <v>0</v>
      </c>
      <c r="J206" s="15"/>
    </row>
    <row r="207" spans="2:10" ht="12.75" customHeight="1" x14ac:dyDescent="0.3">
      <c r="B207" s="12"/>
      <c r="D207" s="51" t="s">
        <v>125</v>
      </c>
      <c r="F207" s="14"/>
      <c r="G207" s="14"/>
      <c r="H207" s="103">
        <v>6</v>
      </c>
      <c r="J207" s="15"/>
    </row>
    <row r="208" spans="2:10" ht="12.75" customHeight="1" x14ac:dyDescent="0.25">
      <c r="B208" s="12"/>
      <c r="D208" s="54" t="s">
        <v>164</v>
      </c>
      <c r="F208" s="14"/>
      <c r="G208" s="14"/>
      <c r="H208" s="103">
        <v>0</v>
      </c>
      <c r="J208" s="15"/>
    </row>
    <row r="209" spans="2:10" ht="12.75" customHeight="1" x14ac:dyDescent="0.3">
      <c r="B209" s="12"/>
      <c r="D209" s="51"/>
      <c r="F209" s="14"/>
      <c r="G209" s="14"/>
      <c r="J209" s="15"/>
    </row>
    <row r="210" spans="2:10" ht="12.75" customHeight="1" x14ac:dyDescent="0.3">
      <c r="B210" s="92"/>
      <c r="C210" s="48"/>
      <c r="D210" s="169" t="s">
        <v>126</v>
      </c>
      <c r="E210" s="48"/>
      <c r="F210" s="90"/>
      <c r="G210" s="90"/>
      <c r="H210" s="170"/>
      <c r="I210" s="170"/>
      <c r="J210" s="93"/>
    </row>
    <row r="211" spans="2:10" ht="12.75" customHeight="1" x14ac:dyDescent="0.3">
      <c r="B211" s="12"/>
      <c r="D211" s="53" t="s">
        <v>17</v>
      </c>
      <c r="F211" s="14"/>
      <c r="G211" s="14"/>
      <c r="H211" s="97" t="s">
        <v>0</v>
      </c>
      <c r="I211" s="97" t="s">
        <v>1</v>
      </c>
      <c r="J211" s="15"/>
    </row>
    <row r="212" spans="2:10" ht="12.75" customHeight="1" x14ac:dyDescent="0.3">
      <c r="B212" s="12"/>
      <c r="D212" s="51" t="s">
        <v>127</v>
      </c>
      <c r="E212" s="3">
        <v>5</v>
      </c>
      <c r="F212" s="14"/>
      <c r="G212" s="14"/>
      <c r="H212" s="103">
        <v>2</v>
      </c>
      <c r="I212" s="6">
        <f>INDEX(H212:H216,E212)</f>
        <v>0</v>
      </c>
      <c r="J212" s="15"/>
    </row>
    <row r="213" spans="2:10" ht="12.75" customHeight="1" x14ac:dyDescent="0.25">
      <c r="B213" s="12"/>
      <c r="D213" s="54" t="s">
        <v>128</v>
      </c>
      <c r="F213" s="14"/>
      <c r="G213" s="14"/>
      <c r="H213" s="103">
        <v>2</v>
      </c>
      <c r="J213" s="15"/>
    </row>
    <row r="214" spans="2:10" ht="12.75" customHeight="1" x14ac:dyDescent="0.3">
      <c r="B214" s="12"/>
      <c r="D214" s="51" t="s">
        <v>129</v>
      </c>
      <c r="F214" s="14"/>
      <c r="G214" s="14"/>
      <c r="H214" s="103">
        <v>3.5</v>
      </c>
      <c r="J214" s="15"/>
    </row>
    <row r="215" spans="2:10" ht="12.75" customHeight="1" x14ac:dyDescent="0.3">
      <c r="B215" s="12"/>
      <c r="D215" s="51" t="s">
        <v>130</v>
      </c>
      <c r="F215" s="14"/>
      <c r="G215" s="14"/>
      <c r="H215" s="103">
        <v>2.5</v>
      </c>
      <c r="J215" s="15"/>
    </row>
    <row r="216" spans="2:10" ht="12.75" customHeight="1" x14ac:dyDescent="0.25">
      <c r="B216" s="12"/>
      <c r="D216" s="54" t="s">
        <v>164</v>
      </c>
      <c r="F216" s="14"/>
      <c r="G216" s="14"/>
      <c r="H216" s="103">
        <v>0</v>
      </c>
      <c r="J216" s="15"/>
    </row>
    <row r="217" spans="2:10" ht="12.75" customHeight="1" x14ac:dyDescent="0.25">
      <c r="B217" s="12"/>
      <c r="H217" s="105" t="s">
        <v>2</v>
      </c>
      <c r="I217" s="104">
        <f>SUM(I197:I213)</f>
        <v>0</v>
      </c>
      <c r="J217" s="15"/>
    </row>
    <row r="218" spans="2:10" ht="12.75" customHeight="1" thickBot="1" x14ac:dyDescent="0.3">
      <c r="B218" s="18"/>
      <c r="C218" s="19"/>
      <c r="D218" s="19"/>
      <c r="E218" s="19"/>
      <c r="F218" s="19"/>
      <c r="G218" s="19"/>
      <c r="H218" s="25"/>
      <c r="I218" s="20"/>
      <c r="J218" s="21"/>
    </row>
    <row r="219" spans="2:10" ht="12.75" customHeight="1" thickBot="1" x14ac:dyDescent="0.3"/>
    <row r="220" spans="2:10" ht="46.5" thickBot="1" x14ac:dyDescent="0.35">
      <c r="B220" s="80"/>
      <c r="C220" s="81"/>
      <c r="D220" s="171" t="s">
        <v>131</v>
      </c>
      <c r="E220" s="81"/>
      <c r="F220" s="81"/>
      <c r="G220" s="81"/>
      <c r="H220" s="163"/>
      <c r="I220" s="107"/>
      <c r="J220" s="108"/>
    </row>
    <row r="221" spans="2:10" ht="12.75" customHeight="1" x14ac:dyDescent="0.25">
      <c r="B221" s="12"/>
      <c r="D221" s="100" t="s">
        <v>80</v>
      </c>
      <c r="F221" s="13"/>
      <c r="G221" s="13"/>
      <c r="H221" s="97" t="s">
        <v>0</v>
      </c>
      <c r="I221" s="97" t="s">
        <v>1</v>
      </c>
      <c r="J221" s="15"/>
    </row>
    <row r="222" spans="2:10" ht="15.5" x14ac:dyDescent="0.3">
      <c r="B222" s="12"/>
      <c r="D222" s="51" t="s">
        <v>132</v>
      </c>
      <c r="E222" s="26" t="b">
        <v>0</v>
      </c>
      <c r="F222" s="14"/>
      <c r="G222" s="14"/>
      <c r="H222" s="103">
        <v>2</v>
      </c>
      <c r="I222" s="103">
        <f>IF(E222,2,0)+IF(E223,2,0)+IF(E224,5,0)</f>
        <v>0</v>
      </c>
      <c r="J222" s="15"/>
    </row>
    <row r="223" spans="2:10" ht="14" x14ac:dyDescent="0.3">
      <c r="B223" s="12"/>
      <c r="D223" s="51" t="s">
        <v>133</v>
      </c>
      <c r="E223" s="3" t="b">
        <v>0</v>
      </c>
      <c r="H223" s="103">
        <v>2</v>
      </c>
      <c r="I223" s="103"/>
      <c r="J223" s="15"/>
    </row>
    <row r="224" spans="2:10" ht="14" x14ac:dyDescent="0.3">
      <c r="B224" s="12"/>
      <c r="D224" s="51" t="s">
        <v>134</v>
      </c>
      <c r="E224" s="3" t="b">
        <v>0</v>
      </c>
      <c r="H224" s="103">
        <v>5</v>
      </c>
      <c r="I224" s="103"/>
      <c r="J224" s="15"/>
    </row>
    <row r="225" spans="2:10" ht="12.75" customHeight="1" x14ac:dyDescent="0.25">
      <c r="B225" s="12"/>
      <c r="H225" s="105" t="s">
        <v>2</v>
      </c>
      <c r="I225" s="104">
        <f>I222</f>
        <v>0</v>
      </c>
      <c r="J225" s="15"/>
    </row>
    <row r="226" spans="2:10" ht="12.75" customHeight="1" thickBot="1" x14ac:dyDescent="0.3">
      <c r="B226" s="18"/>
      <c r="C226" s="19"/>
      <c r="D226" s="19"/>
      <c r="E226" s="19"/>
      <c r="F226" s="19"/>
      <c r="G226" s="19"/>
      <c r="H226" s="20"/>
      <c r="I226" s="20"/>
      <c r="J226" s="21"/>
    </row>
    <row r="227" spans="2:10" ht="12.75" customHeight="1" thickBot="1" x14ac:dyDescent="0.3">
      <c r="B227" s="12"/>
      <c r="J227" s="15"/>
    </row>
    <row r="228" spans="2:10" ht="20.5" thickBot="1" x14ac:dyDescent="0.45">
      <c r="B228" s="80"/>
      <c r="C228" s="81"/>
      <c r="D228" s="83" t="s">
        <v>135</v>
      </c>
      <c r="E228" s="81"/>
      <c r="F228" s="81"/>
      <c r="G228" s="81"/>
      <c r="H228" s="107"/>
      <c r="I228" s="107"/>
      <c r="J228" s="108"/>
    </row>
    <row r="229" spans="2:10" ht="12.75" customHeight="1" x14ac:dyDescent="0.25">
      <c r="B229" s="12"/>
      <c r="D229" s="100" t="s">
        <v>80</v>
      </c>
      <c r="E229" s="96"/>
      <c r="F229" s="96"/>
      <c r="G229" s="96"/>
      <c r="H229" s="97" t="s">
        <v>0</v>
      </c>
      <c r="I229" s="97" t="s">
        <v>1</v>
      </c>
      <c r="J229" s="172"/>
    </row>
    <row r="230" spans="2:10" ht="14" x14ac:dyDescent="0.3">
      <c r="B230" s="12"/>
      <c r="D230" s="51" t="s">
        <v>136</v>
      </c>
      <c r="E230" s="98" t="b">
        <v>0</v>
      </c>
      <c r="F230" s="96"/>
      <c r="G230" s="96"/>
      <c r="H230" s="103">
        <v>0.5</v>
      </c>
      <c r="I230" s="103">
        <f>IF(E230,0.5,0)+IF(E231,1.5,0)+IF(E232,2,0)+IF(E233,2,0)+IF(E234,3,0)+IF(E234,3,0)+IF(E235,4.5,0)+IF(E237,5,0)+IF(E236,3,0)</f>
        <v>0</v>
      </c>
      <c r="J230" s="172"/>
    </row>
    <row r="231" spans="2:10" ht="28" x14ac:dyDescent="0.3">
      <c r="B231" s="12"/>
      <c r="D231" s="47" t="s">
        <v>137</v>
      </c>
      <c r="E231" s="96" t="b">
        <v>0</v>
      </c>
      <c r="F231" s="96"/>
      <c r="G231" s="96"/>
      <c r="H231" s="103">
        <v>1.5</v>
      </c>
      <c r="I231" s="103"/>
      <c r="J231" s="172"/>
    </row>
    <row r="232" spans="2:10" ht="14" x14ac:dyDescent="0.3">
      <c r="B232" s="12"/>
      <c r="D232" s="51" t="s">
        <v>138</v>
      </c>
      <c r="E232" s="96" t="b">
        <v>0</v>
      </c>
      <c r="F232" s="96"/>
      <c r="G232" s="96"/>
      <c r="H232" s="103">
        <v>2</v>
      </c>
      <c r="I232" s="103"/>
      <c r="J232" s="172"/>
    </row>
    <row r="233" spans="2:10" ht="28" x14ac:dyDescent="0.3">
      <c r="B233" s="12"/>
      <c r="D233" s="47" t="s">
        <v>139</v>
      </c>
      <c r="E233" s="96" t="b">
        <v>0</v>
      </c>
      <c r="F233" s="96"/>
      <c r="G233" s="96"/>
      <c r="H233" s="103">
        <v>2</v>
      </c>
      <c r="I233" s="103"/>
      <c r="J233" s="172"/>
    </row>
    <row r="234" spans="2:10" ht="28" x14ac:dyDescent="0.3">
      <c r="B234" s="12"/>
      <c r="D234" s="47" t="s">
        <v>140</v>
      </c>
      <c r="E234" s="96" t="b">
        <v>0</v>
      </c>
      <c r="F234" s="96"/>
      <c r="G234" s="96"/>
      <c r="H234" s="103">
        <v>3</v>
      </c>
      <c r="I234" s="103"/>
      <c r="J234" s="172"/>
    </row>
    <row r="235" spans="2:10" ht="14" x14ac:dyDescent="0.3">
      <c r="B235" s="12"/>
      <c r="D235" s="47" t="s">
        <v>141</v>
      </c>
      <c r="E235" s="96" t="b">
        <v>0</v>
      </c>
      <c r="F235" s="96"/>
      <c r="G235" s="96"/>
      <c r="H235" s="103">
        <v>4.5</v>
      </c>
      <c r="I235" s="103"/>
      <c r="J235" s="172"/>
    </row>
    <row r="236" spans="2:10" ht="28" x14ac:dyDescent="0.3">
      <c r="B236" s="12"/>
      <c r="D236" s="47" t="s">
        <v>142</v>
      </c>
      <c r="E236" s="96" t="b">
        <v>0</v>
      </c>
      <c r="F236" s="96"/>
      <c r="G236" s="96"/>
      <c r="H236" s="103">
        <v>3</v>
      </c>
      <c r="I236" s="103"/>
      <c r="J236" s="172"/>
    </row>
    <row r="237" spans="2:10" ht="14" x14ac:dyDescent="0.3">
      <c r="B237" s="12"/>
      <c r="D237" s="47" t="s">
        <v>143</v>
      </c>
      <c r="E237" s="96" t="b">
        <v>0</v>
      </c>
      <c r="F237" s="96"/>
      <c r="G237" s="96"/>
      <c r="H237" s="103">
        <v>5</v>
      </c>
      <c r="I237" s="103"/>
      <c r="J237" s="172"/>
    </row>
    <row r="238" spans="2:10" ht="14" x14ac:dyDescent="0.3">
      <c r="B238" s="12"/>
      <c r="D238" s="51"/>
      <c r="E238" s="96"/>
      <c r="F238" s="96"/>
      <c r="G238" s="96"/>
      <c r="H238" s="103"/>
      <c r="I238" s="103"/>
      <c r="J238" s="172"/>
    </row>
    <row r="239" spans="2:10" ht="12.75" customHeight="1" x14ac:dyDescent="0.3">
      <c r="B239" s="129"/>
      <c r="C239" s="130"/>
      <c r="D239" s="176" t="s">
        <v>160</v>
      </c>
      <c r="E239" s="177"/>
      <c r="F239" s="177"/>
      <c r="G239" s="177"/>
      <c r="H239" s="178"/>
      <c r="I239" s="178"/>
      <c r="J239" s="179"/>
    </row>
    <row r="240" spans="2:10" ht="12.75" customHeight="1" x14ac:dyDescent="0.3">
      <c r="B240" s="12"/>
      <c r="D240" s="53" t="s">
        <v>88</v>
      </c>
      <c r="E240" s="96"/>
      <c r="F240" s="96"/>
      <c r="G240" s="96"/>
      <c r="H240" s="97" t="s">
        <v>0</v>
      </c>
      <c r="I240" s="97" t="s">
        <v>1</v>
      </c>
      <c r="J240" s="172"/>
    </row>
    <row r="241" spans="1:10" ht="12.75" customHeight="1" x14ac:dyDescent="0.3">
      <c r="B241" s="12"/>
      <c r="D241" s="51" t="s">
        <v>144</v>
      </c>
      <c r="E241" s="96">
        <v>5</v>
      </c>
      <c r="F241" s="209"/>
      <c r="G241" s="209"/>
      <c r="H241" s="103">
        <v>1.5</v>
      </c>
      <c r="I241" s="103">
        <f>INDEX(H241:H245,E241)</f>
        <v>0</v>
      </c>
      <c r="J241" s="172"/>
    </row>
    <row r="242" spans="1:10" ht="12.75" customHeight="1" x14ac:dyDescent="0.3">
      <c r="B242" s="12"/>
      <c r="D242" s="51" t="s">
        <v>145</v>
      </c>
      <c r="E242" s="96"/>
      <c r="F242" s="96"/>
      <c r="G242" s="96"/>
      <c r="H242" s="103">
        <v>1.5</v>
      </c>
      <c r="I242" s="103"/>
      <c r="J242" s="172"/>
    </row>
    <row r="243" spans="1:10" ht="12.75" customHeight="1" x14ac:dyDescent="0.3">
      <c r="B243" s="12"/>
      <c r="D243" s="51" t="s">
        <v>146</v>
      </c>
      <c r="E243" s="96"/>
      <c r="F243" s="96"/>
      <c r="G243" s="96"/>
      <c r="H243" s="103">
        <v>1.5</v>
      </c>
      <c r="I243" s="103"/>
      <c r="J243" s="172"/>
    </row>
    <row r="244" spans="1:10" ht="12.75" customHeight="1" x14ac:dyDescent="0.3">
      <c r="B244" s="12"/>
      <c r="D244" s="51" t="s">
        <v>147</v>
      </c>
      <c r="E244" s="96"/>
      <c r="F244" s="96"/>
      <c r="G244" s="96"/>
      <c r="H244" s="103">
        <v>3</v>
      </c>
      <c r="I244" s="103"/>
      <c r="J244" s="172"/>
    </row>
    <row r="245" spans="1:10" ht="12.75" customHeight="1" x14ac:dyDescent="0.25">
      <c r="B245" s="12"/>
      <c r="D245" s="54" t="s">
        <v>164</v>
      </c>
      <c r="E245" s="96"/>
      <c r="F245" s="96"/>
      <c r="G245" s="96"/>
      <c r="H245" s="103">
        <v>0</v>
      </c>
      <c r="I245" s="103"/>
      <c r="J245" s="172"/>
    </row>
    <row r="246" spans="1:10" ht="12.75" customHeight="1" x14ac:dyDescent="0.25">
      <c r="B246" s="12"/>
      <c r="E246" s="96"/>
      <c r="F246" s="96"/>
      <c r="G246" s="96"/>
      <c r="H246" s="105" t="s">
        <v>2</v>
      </c>
      <c r="I246" s="104">
        <f>SUM(I230+I241)</f>
        <v>0</v>
      </c>
      <c r="J246" s="172"/>
    </row>
    <row r="247" spans="1:10" ht="12.75" customHeight="1" thickBot="1" x14ac:dyDescent="0.3">
      <c r="B247" s="18"/>
      <c r="C247" s="19"/>
      <c r="D247" s="173"/>
      <c r="E247" s="173"/>
      <c r="F247" s="173"/>
      <c r="G247" s="173"/>
      <c r="H247" s="174"/>
      <c r="I247" s="174"/>
      <c r="J247" s="175"/>
    </row>
    <row r="248" spans="1:10" ht="12.75" customHeight="1" thickBot="1" x14ac:dyDescent="0.3"/>
    <row r="249" spans="1:10" ht="12.75" customHeight="1" thickBot="1" x14ac:dyDescent="0.3">
      <c r="B249" s="80"/>
      <c r="C249" s="106"/>
      <c r="D249" s="180" t="s">
        <v>148</v>
      </c>
      <c r="E249" s="81"/>
      <c r="F249" s="115"/>
      <c r="G249" s="115"/>
      <c r="H249" s="107"/>
      <c r="I249" s="107"/>
      <c r="J249" s="108"/>
    </row>
    <row r="250" spans="1:10" ht="12.75" customHeight="1" x14ac:dyDescent="0.3">
      <c r="B250" s="68"/>
      <c r="C250" s="181"/>
      <c r="D250" s="182" t="s">
        <v>149</v>
      </c>
      <c r="E250" s="69"/>
      <c r="F250" s="183"/>
      <c r="G250" s="183"/>
      <c r="H250" s="184"/>
      <c r="I250" s="184"/>
      <c r="J250" s="71"/>
    </row>
    <row r="251" spans="1:10" ht="12.75" customHeight="1" x14ac:dyDescent="0.3">
      <c r="A251" s="12"/>
      <c r="B251" s="151"/>
      <c r="C251" s="185"/>
      <c r="D251" s="186" t="s">
        <v>161</v>
      </c>
      <c r="E251" s="152"/>
      <c r="F251" s="187"/>
      <c r="G251" s="187"/>
      <c r="H251" s="167"/>
      <c r="I251" s="167"/>
      <c r="J251" s="157"/>
    </row>
    <row r="252" spans="1:10" ht="12.75" customHeight="1" x14ac:dyDescent="0.25">
      <c r="B252" s="12"/>
      <c r="D252" s="100" t="s">
        <v>17</v>
      </c>
      <c r="F252" s="52"/>
      <c r="G252" s="52"/>
      <c r="H252" s="97" t="s">
        <v>0</v>
      </c>
      <c r="I252" s="97" t="s">
        <v>1</v>
      </c>
      <c r="J252" s="15"/>
    </row>
    <row r="253" spans="1:10" ht="56" x14ac:dyDescent="0.25">
      <c r="B253" s="12"/>
      <c r="D253" s="45" t="s">
        <v>150</v>
      </c>
      <c r="E253" s="26">
        <v>1</v>
      </c>
      <c r="H253" s="103">
        <v>1</v>
      </c>
      <c r="I253" s="221">
        <f>INDEX(H253:H255,E253)</f>
        <v>1</v>
      </c>
      <c r="J253" s="15"/>
    </row>
    <row r="254" spans="1:10" ht="70" x14ac:dyDescent="0.25">
      <c r="B254" s="12"/>
      <c r="D254" s="45" t="s">
        <v>151</v>
      </c>
      <c r="H254" s="221">
        <v>1.05</v>
      </c>
      <c r="I254" s="103"/>
      <c r="J254" s="15"/>
    </row>
    <row r="255" spans="1:10" ht="42" x14ac:dyDescent="0.3">
      <c r="B255" s="12"/>
      <c r="D255" s="47" t="s">
        <v>152</v>
      </c>
      <c r="H255" s="103">
        <v>1.1000000000000001</v>
      </c>
      <c r="I255" s="103"/>
      <c r="J255" s="15"/>
    </row>
    <row r="256" spans="1:10" ht="12.75" customHeight="1" x14ac:dyDescent="0.25">
      <c r="B256" s="12"/>
      <c r="H256" s="103"/>
      <c r="I256" s="103"/>
      <c r="J256" s="15"/>
    </row>
    <row r="257" spans="2:10" ht="12.75" customHeight="1" x14ac:dyDescent="0.25">
      <c r="B257" s="12"/>
      <c r="G257" s="16"/>
      <c r="H257" s="105" t="s">
        <v>2</v>
      </c>
      <c r="I257" s="220">
        <f>SUM(I253)</f>
        <v>1</v>
      </c>
      <c r="J257" s="15"/>
    </row>
    <row r="258" spans="2:10" ht="12.75" customHeight="1" thickBot="1" x14ac:dyDescent="0.3">
      <c r="B258" s="18"/>
      <c r="C258" s="19"/>
      <c r="D258" s="19"/>
      <c r="E258" s="19"/>
      <c r="F258" s="19"/>
      <c r="G258" s="19"/>
      <c r="H258" s="20"/>
      <c r="I258" s="20"/>
      <c r="J258" s="21"/>
    </row>
    <row r="259" spans="2:10" ht="12.75" customHeight="1" thickBot="1" x14ac:dyDescent="0.3"/>
    <row r="260" spans="2:10" ht="16" thickBot="1" x14ac:dyDescent="0.3">
      <c r="B260" s="214"/>
      <c r="C260" s="215"/>
      <c r="D260" s="216" t="s">
        <v>163</v>
      </c>
      <c r="E260" s="215"/>
      <c r="F260" s="215"/>
      <c r="G260" s="215"/>
      <c r="H260" s="217"/>
      <c r="I260" s="218">
        <f>SUM(I27+I90+I123+I136+I157+I165+I171+I184+I191+I217+I225+I246)*I257</f>
        <v>0</v>
      </c>
      <c r="J260" s="219"/>
    </row>
  </sheetData>
  <mergeCells count="3">
    <mergeCell ref="C4:I4"/>
    <mergeCell ref="C7:I7"/>
    <mergeCell ref="D82:E82"/>
  </mergeCells>
  <phoneticPr fontId="13" type="noConversion"/>
  <dataValidations count="8">
    <dataValidation type="whole" allowBlank="1" showInputMessage="1" showErrorMessage="1" sqref="E189" xr:uid="{44B64AFC-BDFF-43AC-8F7C-E711CC5A6D07}">
      <formula1>1</formula1>
      <formula2>2</formula2>
    </dataValidation>
    <dataValidation type="list" allowBlank="1" showInputMessage="1" showErrorMessage="1" sqref="E150 E120:E122" xr:uid="{ACC3FED2-8BE3-45F3-98E3-783FE65AB532}">
      <formula1>"True, False"</formula1>
    </dataValidation>
    <dataValidation type="whole" allowBlank="1" showInputMessage="1" showErrorMessage="1" sqref="E175 E22 E108 E197 E229 E253" xr:uid="{74076878-033C-4A3F-8733-4BF89EEF466A}">
      <formula1>1</formula1>
      <formula2>3</formula2>
    </dataValidation>
    <dataValidation type="whole" allowBlank="1" showInputMessage="1" showErrorMessage="1" sqref="E161 E221" xr:uid="{26D08140-8EB1-4235-B54C-7C86DADC284F}">
      <formula1>1</formula1>
      <formula2>8</formula2>
    </dataValidation>
    <dataValidation type="whole" allowBlank="1" showInputMessage="1" showErrorMessage="1" sqref="E144" xr:uid="{58A105DF-4647-4709-AB8F-A1A9EAB4D60D}">
      <formula1>1</formula1>
      <formula2>6</formula2>
    </dataValidation>
    <dataValidation type="whole" allowBlank="1" showInputMessage="1" showErrorMessage="1" sqref="E41:E42" xr:uid="{40A47CD3-B09A-4220-B59A-F1A8FDDCC79D}">
      <formula1>1</formula1>
      <formula2>7</formula2>
    </dataValidation>
    <dataValidation type="whole" allowBlank="1" showInputMessage="1" showErrorMessage="1" sqref="E74:E75" xr:uid="{E9DD8822-D751-4675-9948-CDFF39881FF6}">
      <formula1>1</formula1>
      <formula2>5</formula2>
    </dataValidation>
    <dataValidation type="whole" allowBlank="1" showInputMessage="1" showErrorMessage="1" sqref="E112 E99 E59 E66:E67 E34" xr:uid="{DE722DC5-7B6C-454F-A4EF-ACE71057553E}">
      <formula1>1</formula1>
      <formula2>4</formula2>
    </dataValidation>
  </dataValidations>
  <printOptions horizontalCentered="1"/>
  <pageMargins left="0.5" right="0.5" top="0.65" bottom="0.65" header="0.3" footer="0.3"/>
  <pageSetup scale="84" fitToHeight="0" orientation="portrait" r:id="rId1"/>
  <headerFooter>
    <oddFooter>&amp;LApril 2013 Version&amp;RPage &amp;P of &amp;N</oddFooter>
  </headerFooter>
  <rowBreaks count="1" manualBreakCount="1">
    <brk id="15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566" r:id="rId4" name="Check Box 518">
              <controlPr defaultSize="0" autoFill="0" autoLine="0" autoPict="0">
                <anchor moveWithCells="1">
                  <from>
                    <xdr:col>2</xdr:col>
                    <xdr:colOff>76200</xdr:colOff>
                    <xdr:row>106</xdr:row>
                    <xdr:rowOff>158750</xdr:rowOff>
                  </from>
                  <to>
                    <xdr:col>3</xdr:col>
                    <xdr:colOff>565150</xdr:colOff>
                    <xdr:row>108</xdr:row>
                    <xdr:rowOff>6350</xdr:rowOff>
                  </to>
                </anchor>
              </controlPr>
            </control>
          </mc:Choice>
        </mc:AlternateContent>
        <mc:AlternateContent xmlns:mc="http://schemas.openxmlformats.org/markup-compatibility/2006">
          <mc:Choice Requires="x14">
            <control shapeId="2606" r:id="rId5" name="Check Box 558">
              <controlPr defaultSize="0" autoFill="0" autoLine="0" autoPict="0">
                <anchor moveWithCells="1">
                  <from>
                    <xdr:col>2</xdr:col>
                    <xdr:colOff>114300</xdr:colOff>
                    <xdr:row>221</xdr:row>
                    <xdr:rowOff>25400</xdr:rowOff>
                  </from>
                  <to>
                    <xdr:col>3</xdr:col>
                    <xdr:colOff>603250</xdr:colOff>
                    <xdr:row>222</xdr:row>
                    <xdr:rowOff>31750</xdr:rowOff>
                  </to>
                </anchor>
              </controlPr>
            </control>
          </mc:Choice>
        </mc:AlternateContent>
        <mc:AlternateContent xmlns:mc="http://schemas.openxmlformats.org/markup-compatibility/2006">
          <mc:Choice Requires="x14">
            <control shapeId="2607" r:id="rId6" name="Check Box 559">
              <controlPr defaultSize="0" autoFill="0" autoLine="0" autoPict="0">
                <anchor moveWithCells="1">
                  <from>
                    <xdr:col>2</xdr:col>
                    <xdr:colOff>114300</xdr:colOff>
                    <xdr:row>223</xdr:row>
                    <xdr:rowOff>0</xdr:rowOff>
                  </from>
                  <to>
                    <xdr:col>3</xdr:col>
                    <xdr:colOff>603250</xdr:colOff>
                    <xdr:row>224</xdr:row>
                    <xdr:rowOff>31750</xdr:rowOff>
                  </to>
                </anchor>
              </controlPr>
            </control>
          </mc:Choice>
        </mc:AlternateContent>
        <mc:AlternateContent xmlns:mc="http://schemas.openxmlformats.org/markup-compatibility/2006">
          <mc:Choice Requires="x14">
            <control shapeId="2608" r:id="rId7" name="Check Box 560">
              <controlPr defaultSize="0" autoFill="0" autoLine="0" autoPict="0">
                <anchor moveWithCells="1">
                  <from>
                    <xdr:col>2</xdr:col>
                    <xdr:colOff>114300</xdr:colOff>
                    <xdr:row>221</xdr:row>
                    <xdr:rowOff>190500</xdr:rowOff>
                  </from>
                  <to>
                    <xdr:col>3</xdr:col>
                    <xdr:colOff>603250</xdr:colOff>
                    <xdr:row>223</xdr:row>
                    <xdr:rowOff>31750</xdr:rowOff>
                  </to>
                </anchor>
              </controlPr>
            </control>
          </mc:Choice>
        </mc:AlternateContent>
        <mc:AlternateContent xmlns:mc="http://schemas.openxmlformats.org/markup-compatibility/2006">
          <mc:Choice Requires="x14">
            <control shapeId="2609" r:id="rId8" name="Check Box 561">
              <controlPr defaultSize="0" autoFill="0" autoLine="0" autoPict="0">
                <anchor moveWithCells="1">
                  <from>
                    <xdr:col>2</xdr:col>
                    <xdr:colOff>101600</xdr:colOff>
                    <xdr:row>97</xdr:row>
                    <xdr:rowOff>177800</xdr:rowOff>
                  </from>
                  <to>
                    <xdr:col>3</xdr:col>
                    <xdr:colOff>577850</xdr:colOff>
                    <xdr:row>99</xdr:row>
                    <xdr:rowOff>6350</xdr:rowOff>
                  </to>
                </anchor>
              </controlPr>
            </control>
          </mc:Choice>
        </mc:AlternateContent>
        <mc:AlternateContent xmlns:mc="http://schemas.openxmlformats.org/markup-compatibility/2006">
          <mc:Choice Requires="x14">
            <control shapeId="2610" r:id="rId9" name="Check Box 562">
              <controlPr defaultSize="0" autoFill="0" autoLine="0" autoPict="0">
                <anchor moveWithCells="1">
                  <from>
                    <xdr:col>2</xdr:col>
                    <xdr:colOff>107950</xdr:colOff>
                    <xdr:row>99</xdr:row>
                    <xdr:rowOff>0</xdr:rowOff>
                  </from>
                  <to>
                    <xdr:col>3</xdr:col>
                    <xdr:colOff>596900</xdr:colOff>
                    <xdr:row>100</xdr:row>
                    <xdr:rowOff>31750</xdr:rowOff>
                  </to>
                </anchor>
              </controlPr>
            </control>
          </mc:Choice>
        </mc:AlternateContent>
        <mc:AlternateContent xmlns:mc="http://schemas.openxmlformats.org/markup-compatibility/2006">
          <mc:Choice Requires="x14">
            <control shapeId="2611" r:id="rId10" name="Check Box 563">
              <controlPr defaultSize="0" autoFill="0" autoLine="0" autoPict="0">
                <anchor moveWithCells="1">
                  <from>
                    <xdr:col>2</xdr:col>
                    <xdr:colOff>107950</xdr:colOff>
                    <xdr:row>100</xdr:row>
                    <xdr:rowOff>6350</xdr:rowOff>
                  </from>
                  <to>
                    <xdr:col>3</xdr:col>
                    <xdr:colOff>596900</xdr:colOff>
                    <xdr:row>101</xdr:row>
                    <xdr:rowOff>38100</xdr:rowOff>
                  </to>
                </anchor>
              </controlPr>
            </control>
          </mc:Choice>
        </mc:AlternateContent>
        <mc:AlternateContent xmlns:mc="http://schemas.openxmlformats.org/markup-compatibility/2006">
          <mc:Choice Requires="x14">
            <control shapeId="2612" r:id="rId11" name="Check Box 564">
              <controlPr defaultSize="0" autoFill="0" autoLine="0" autoPict="0">
                <anchor moveWithCells="1">
                  <from>
                    <xdr:col>2</xdr:col>
                    <xdr:colOff>107950</xdr:colOff>
                    <xdr:row>101</xdr:row>
                    <xdr:rowOff>6350</xdr:rowOff>
                  </from>
                  <to>
                    <xdr:col>3</xdr:col>
                    <xdr:colOff>577850</xdr:colOff>
                    <xdr:row>102</xdr:row>
                    <xdr:rowOff>38100</xdr:rowOff>
                  </to>
                </anchor>
              </controlPr>
            </control>
          </mc:Choice>
        </mc:AlternateContent>
        <mc:AlternateContent xmlns:mc="http://schemas.openxmlformats.org/markup-compatibility/2006">
          <mc:Choice Requires="x14">
            <control shapeId="2613" r:id="rId12" name="Check Box 565">
              <controlPr defaultSize="0" autoFill="0" autoLine="0" autoPict="0">
                <anchor moveWithCells="1">
                  <from>
                    <xdr:col>2</xdr:col>
                    <xdr:colOff>107950</xdr:colOff>
                    <xdr:row>102</xdr:row>
                    <xdr:rowOff>0</xdr:rowOff>
                  </from>
                  <to>
                    <xdr:col>3</xdr:col>
                    <xdr:colOff>577850</xdr:colOff>
                    <xdr:row>103</xdr:row>
                    <xdr:rowOff>38100</xdr:rowOff>
                  </to>
                </anchor>
              </controlPr>
            </control>
          </mc:Choice>
        </mc:AlternateContent>
        <mc:AlternateContent xmlns:mc="http://schemas.openxmlformats.org/markup-compatibility/2006">
          <mc:Choice Requires="x14">
            <control shapeId="2614" r:id="rId13" name="Check Box 566">
              <controlPr defaultSize="0" autoFill="0" autoLine="0" autoPict="0">
                <anchor moveWithCells="1">
                  <from>
                    <xdr:col>2</xdr:col>
                    <xdr:colOff>146050</xdr:colOff>
                    <xdr:row>228</xdr:row>
                    <xdr:rowOff>146050</xdr:rowOff>
                  </from>
                  <to>
                    <xdr:col>3</xdr:col>
                    <xdr:colOff>641350</xdr:colOff>
                    <xdr:row>230</xdr:row>
                    <xdr:rowOff>25400</xdr:rowOff>
                  </to>
                </anchor>
              </controlPr>
            </control>
          </mc:Choice>
        </mc:AlternateContent>
        <mc:AlternateContent xmlns:mc="http://schemas.openxmlformats.org/markup-compatibility/2006">
          <mc:Choice Requires="x14">
            <control shapeId="2616" r:id="rId14" name="Check Box 568">
              <controlPr defaultSize="0" autoFill="0" autoLine="0" autoPict="0">
                <anchor moveWithCells="1">
                  <from>
                    <xdr:col>2</xdr:col>
                    <xdr:colOff>146050</xdr:colOff>
                    <xdr:row>230</xdr:row>
                    <xdr:rowOff>44450</xdr:rowOff>
                  </from>
                  <to>
                    <xdr:col>3</xdr:col>
                    <xdr:colOff>635000</xdr:colOff>
                    <xdr:row>230</xdr:row>
                    <xdr:rowOff>254000</xdr:rowOff>
                  </to>
                </anchor>
              </controlPr>
            </control>
          </mc:Choice>
        </mc:AlternateContent>
        <mc:AlternateContent xmlns:mc="http://schemas.openxmlformats.org/markup-compatibility/2006">
          <mc:Choice Requires="x14">
            <control shapeId="2617" r:id="rId15" name="Check Box 569">
              <controlPr defaultSize="0" autoFill="0" autoLine="0" autoPict="0">
                <anchor moveWithCells="1">
                  <from>
                    <xdr:col>2</xdr:col>
                    <xdr:colOff>152400</xdr:colOff>
                    <xdr:row>230</xdr:row>
                    <xdr:rowOff>336550</xdr:rowOff>
                  </from>
                  <to>
                    <xdr:col>3</xdr:col>
                    <xdr:colOff>641350</xdr:colOff>
                    <xdr:row>232</xdr:row>
                    <xdr:rowOff>6350</xdr:rowOff>
                  </to>
                </anchor>
              </controlPr>
            </control>
          </mc:Choice>
        </mc:AlternateContent>
        <mc:AlternateContent xmlns:mc="http://schemas.openxmlformats.org/markup-compatibility/2006">
          <mc:Choice Requires="x14">
            <control shapeId="2618" r:id="rId16" name="Check Box 570">
              <controlPr defaultSize="0" autoFill="0" autoLine="0" autoPict="0">
                <anchor moveWithCells="1">
                  <from>
                    <xdr:col>2</xdr:col>
                    <xdr:colOff>152400</xdr:colOff>
                    <xdr:row>232</xdr:row>
                    <xdr:rowOff>76200</xdr:rowOff>
                  </from>
                  <to>
                    <xdr:col>3</xdr:col>
                    <xdr:colOff>635000</xdr:colOff>
                    <xdr:row>232</xdr:row>
                    <xdr:rowOff>292100</xdr:rowOff>
                  </to>
                </anchor>
              </controlPr>
            </control>
          </mc:Choice>
        </mc:AlternateContent>
        <mc:AlternateContent xmlns:mc="http://schemas.openxmlformats.org/markup-compatibility/2006">
          <mc:Choice Requires="x14">
            <control shapeId="2619" r:id="rId17" name="Check Box 571">
              <controlPr defaultSize="0" autoFill="0" autoLine="0" autoPict="0">
                <anchor moveWithCells="1">
                  <from>
                    <xdr:col>2</xdr:col>
                    <xdr:colOff>177800</xdr:colOff>
                    <xdr:row>233</xdr:row>
                    <xdr:rowOff>6350</xdr:rowOff>
                  </from>
                  <to>
                    <xdr:col>3</xdr:col>
                    <xdr:colOff>641350</xdr:colOff>
                    <xdr:row>233</xdr:row>
                    <xdr:rowOff>222250</xdr:rowOff>
                  </to>
                </anchor>
              </controlPr>
            </control>
          </mc:Choice>
        </mc:AlternateContent>
        <mc:AlternateContent xmlns:mc="http://schemas.openxmlformats.org/markup-compatibility/2006">
          <mc:Choice Requires="x14">
            <control shapeId="2620" r:id="rId18" name="Check Box 572">
              <controlPr defaultSize="0" autoFill="0" autoLine="0" autoPict="0">
                <anchor moveWithCells="1">
                  <from>
                    <xdr:col>2</xdr:col>
                    <xdr:colOff>177800</xdr:colOff>
                    <xdr:row>235</xdr:row>
                    <xdr:rowOff>44450</xdr:rowOff>
                  </from>
                  <to>
                    <xdr:col>3</xdr:col>
                    <xdr:colOff>654050</xdr:colOff>
                    <xdr:row>235</xdr:row>
                    <xdr:rowOff>254000</xdr:rowOff>
                  </to>
                </anchor>
              </controlPr>
            </control>
          </mc:Choice>
        </mc:AlternateContent>
        <mc:AlternateContent xmlns:mc="http://schemas.openxmlformats.org/markup-compatibility/2006">
          <mc:Choice Requires="x14">
            <control shapeId="2621" r:id="rId19" name="Check Box 573">
              <controlPr defaultSize="0" autoFill="0" autoLine="0" autoPict="0">
                <anchor moveWithCells="1">
                  <from>
                    <xdr:col>2</xdr:col>
                    <xdr:colOff>177800</xdr:colOff>
                    <xdr:row>235</xdr:row>
                    <xdr:rowOff>330200</xdr:rowOff>
                  </from>
                  <to>
                    <xdr:col>3</xdr:col>
                    <xdr:colOff>647700</xdr:colOff>
                    <xdr:row>237</xdr:row>
                    <xdr:rowOff>6350</xdr:rowOff>
                  </to>
                </anchor>
              </controlPr>
            </control>
          </mc:Choice>
        </mc:AlternateContent>
        <mc:AlternateContent xmlns:mc="http://schemas.openxmlformats.org/markup-compatibility/2006">
          <mc:Choice Requires="x14">
            <control shapeId="2623" r:id="rId20" name="Check Box 575">
              <controlPr defaultSize="0" autoFill="0" autoLine="0" autoPict="0">
                <anchor moveWithCells="1">
                  <from>
                    <xdr:col>2</xdr:col>
                    <xdr:colOff>158750</xdr:colOff>
                    <xdr:row>233</xdr:row>
                    <xdr:rowOff>304800</xdr:rowOff>
                  </from>
                  <to>
                    <xdr:col>3</xdr:col>
                    <xdr:colOff>647700</xdr:colOff>
                    <xdr:row>234</xdr:row>
                    <xdr:rowOff>158750</xdr:rowOff>
                  </to>
                </anchor>
              </controlPr>
            </control>
          </mc:Choice>
        </mc:AlternateContent>
        <mc:AlternateContent xmlns:mc="http://schemas.openxmlformats.org/markup-compatibility/2006">
          <mc:Choice Requires="x14">
            <control shapeId="2624" r:id="rId21" name="Check Box 576">
              <controlPr defaultSize="0" autoFill="0" autoLine="0" autoPict="0">
                <anchor moveWithCells="1">
                  <from>
                    <xdr:col>2</xdr:col>
                    <xdr:colOff>101600</xdr:colOff>
                    <xdr:row>188</xdr:row>
                    <xdr:rowOff>184150</xdr:rowOff>
                  </from>
                  <to>
                    <xdr:col>3</xdr:col>
                    <xdr:colOff>596900</xdr:colOff>
                    <xdr:row>190</xdr:row>
                    <xdr:rowOff>25400</xdr:rowOff>
                  </to>
                </anchor>
              </controlPr>
            </control>
          </mc:Choice>
        </mc:AlternateContent>
        <mc:AlternateContent xmlns:mc="http://schemas.openxmlformats.org/markup-compatibility/2006">
          <mc:Choice Requires="x14">
            <control shapeId="2625" r:id="rId22" name="Check Box 577">
              <controlPr defaultSize="0" autoFill="0" autoLine="0" autoPict="0">
                <anchor moveWithCells="1">
                  <from>
                    <xdr:col>2</xdr:col>
                    <xdr:colOff>107950</xdr:colOff>
                    <xdr:row>174</xdr:row>
                    <xdr:rowOff>139700</xdr:rowOff>
                  </from>
                  <to>
                    <xdr:col>3</xdr:col>
                    <xdr:colOff>596900</xdr:colOff>
                    <xdr:row>176</xdr:row>
                    <xdr:rowOff>25400</xdr:rowOff>
                  </to>
                </anchor>
              </controlPr>
            </control>
          </mc:Choice>
        </mc:AlternateContent>
        <mc:AlternateContent xmlns:mc="http://schemas.openxmlformats.org/markup-compatibility/2006">
          <mc:Choice Requires="x14">
            <control shapeId="2626" r:id="rId23" name="Check Box 578">
              <controlPr defaultSize="0" autoFill="0" autoLine="0" autoPict="0">
                <anchor moveWithCells="1">
                  <from>
                    <xdr:col>2</xdr:col>
                    <xdr:colOff>107950</xdr:colOff>
                    <xdr:row>175</xdr:row>
                    <xdr:rowOff>139700</xdr:rowOff>
                  </from>
                  <to>
                    <xdr:col>3</xdr:col>
                    <xdr:colOff>596900</xdr:colOff>
                    <xdr:row>177</xdr:row>
                    <xdr:rowOff>38100</xdr:rowOff>
                  </to>
                </anchor>
              </controlPr>
            </control>
          </mc:Choice>
        </mc:AlternateContent>
        <mc:AlternateContent xmlns:mc="http://schemas.openxmlformats.org/markup-compatibility/2006">
          <mc:Choice Requires="x14">
            <control shapeId="2627" r:id="rId24" name="Check Box 579">
              <controlPr defaultSize="0" autoFill="0" autoLine="0" autoPict="0">
                <anchor moveWithCells="1">
                  <from>
                    <xdr:col>2</xdr:col>
                    <xdr:colOff>114300</xdr:colOff>
                    <xdr:row>178</xdr:row>
                    <xdr:rowOff>25400</xdr:rowOff>
                  </from>
                  <to>
                    <xdr:col>3</xdr:col>
                    <xdr:colOff>603250</xdr:colOff>
                    <xdr:row>178</xdr:row>
                    <xdr:rowOff>234950</xdr:rowOff>
                  </to>
                </anchor>
              </controlPr>
            </control>
          </mc:Choice>
        </mc:AlternateContent>
        <mc:AlternateContent xmlns:mc="http://schemas.openxmlformats.org/markup-compatibility/2006">
          <mc:Choice Requires="x14">
            <control shapeId="2628" r:id="rId25" name="Check Box 580">
              <controlPr defaultSize="0" autoFill="0" autoLine="0" autoPict="0">
                <anchor moveWithCells="1">
                  <from>
                    <xdr:col>2</xdr:col>
                    <xdr:colOff>107950</xdr:colOff>
                    <xdr:row>176</xdr:row>
                    <xdr:rowOff>152400</xdr:rowOff>
                  </from>
                  <to>
                    <xdr:col>3</xdr:col>
                    <xdr:colOff>596900</xdr:colOff>
                    <xdr:row>178</xdr:row>
                    <xdr:rowOff>44450</xdr:rowOff>
                  </to>
                </anchor>
              </controlPr>
            </control>
          </mc:Choice>
        </mc:AlternateContent>
        <mc:AlternateContent xmlns:mc="http://schemas.openxmlformats.org/markup-compatibility/2006">
          <mc:Choice Requires="x14">
            <control shapeId="2629" r:id="rId26" name="Check Box 581">
              <controlPr defaultSize="0" autoFill="0" autoLine="0" autoPict="0">
                <anchor moveWithCells="1">
                  <from>
                    <xdr:col>2</xdr:col>
                    <xdr:colOff>139700</xdr:colOff>
                    <xdr:row>178</xdr:row>
                    <xdr:rowOff>330200</xdr:rowOff>
                  </from>
                  <to>
                    <xdr:col>3</xdr:col>
                    <xdr:colOff>615950</xdr:colOff>
                    <xdr:row>180</xdr:row>
                    <xdr:rowOff>25400</xdr:rowOff>
                  </to>
                </anchor>
              </controlPr>
            </control>
          </mc:Choice>
        </mc:AlternateContent>
        <mc:AlternateContent xmlns:mc="http://schemas.openxmlformats.org/markup-compatibility/2006">
          <mc:Choice Requires="x14">
            <control shapeId="2630" r:id="rId27" name="Check Box 582">
              <controlPr defaultSize="0" autoFill="0" autoLine="0" autoPict="0">
                <anchor moveWithCells="1">
                  <from>
                    <xdr:col>2</xdr:col>
                    <xdr:colOff>139700</xdr:colOff>
                    <xdr:row>179</xdr:row>
                    <xdr:rowOff>158750</xdr:rowOff>
                  </from>
                  <to>
                    <xdr:col>3</xdr:col>
                    <xdr:colOff>615950</xdr:colOff>
                    <xdr:row>181</xdr:row>
                    <xdr:rowOff>31750</xdr:rowOff>
                  </to>
                </anchor>
              </controlPr>
            </control>
          </mc:Choice>
        </mc:AlternateContent>
        <mc:AlternateContent xmlns:mc="http://schemas.openxmlformats.org/markup-compatibility/2006">
          <mc:Choice Requires="x14">
            <control shapeId="2631" r:id="rId28" name="Check Box 583">
              <controlPr defaultSize="0" autoFill="0" autoLine="0" autoPict="0">
                <anchor moveWithCells="1">
                  <from>
                    <xdr:col>2</xdr:col>
                    <xdr:colOff>139700</xdr:colOff>
                    <xdr:row>180</xdr:row>
                    <xdr:rowOff>158750</xdr:rowOff>
                  </from>
                  <to>
                    <xdr:col>3</xdr:col>
                    <xdr:colOff>615950</xdr:colOff>
                    <xdr:row>182</xdr:row>
                    <xdr:rowOff>25400</xdr:rowOff>
                  </to>
                </anchor>
              </controlPr>
            </control>
          </mc:Choice>
        </mc:AlternateContent>
        <mc:AlternateContent xmlns:mc="http://schemas.openxmlformats.org/markup-compatibility/2006">
          <mc:Choice Requires="x14">
            <control shapeId="2632" r:id="rId29" name="Check Box 584">
              <controlPr defaultSize="0" autoFill="0" autoLine="0" autoPict="0">
                <anchor moveWithCells="1">
                  <from>
                    <xdr:col>2</xdr:col>
                    <xdr:colOff>120650</xdr:colOff>
                    <xdr:row>169</xdr:row>
                    <xdr:rowOff>139700</xdr:rowOff>
                  </from>
                  <to>
                    <xdr:col>3</xdr:col>
                    <xdr:colOff>609600</xdr:colOff>
                    <xdr:row>169</xdr:row>
                    <xdr:rowOff>342900</xdr:rowOff>
                  </to>
                </anchor>
              </controlPr>
            </control>
          </mc:Choice>
        </mc:AlternateContent>
        <mc:AlternateContent xmlns:mc="http://schemas.openxmlformats.org/markup-compatibility/2006">
          <mc:Choice Requires="x14">
            <control shapeId="2633" r:id="rId30" name="Check Box 585">
              <controlPr defaultSize="0" autoFill="0" autoLine="0" autoPict="0">
                <anchor moveWithCells="1">
                  <from>
                    <xdr:col>2</xdr:col>
                    <xdr:colOff>152400</xdr:colOff>
                    <xdr:row>149</xdr:row>
                    <xdr:rowOff>139700</xdr:rowOff>
                  </from>
                  <to>
                    <xdr:col>3</xdr:col>
                    <xdr:colOff>641350</xdr:colOff>
                    <xdr:row>151</xdr:row>
                    <xdr:rowOff>31750</xdr:rowOff>
                  </to>
                </anchor>
              </controlPr>
            </control>
          </mc:Choice>
        </mc:AlternateContent>
        <mc:AlternateContent xmlns:mc="http://schemas.openxmlformats.org/markup-compatibility/2006">
          <mc:Choice Requires="x14">
            <control shapeId="2634" r:id="rId31" name="Check Box 586">
              <controlPr defaultSize="0" autoFill="0" autoLine="0" autoPict="0">
                <anchor moveWithCells="1">
                  <from>
                    <xdr:col>2</xdr:col>
                    <xdr:colOff>158750</xdr:colOff>
                    <xdr:row>150</xdr:row>
                    <xdr:rowOff>139700</xdr:rowOff>
                  </from>
                  <to>
                    <xdr:col>3</xdr:col>
                    <xdr:colOff>641350</xdr:colOff>
                    <xdr:row>152</xdr:row>
                    <xdr:rowOff>6350</xdr:rowOff>
                  </to>
                </anchor>
              </controlPr>
            </control>
          </mc:Choice>
        </mc:AlternateContent>
        <mc:AlternateContent xmlns:mc="http://schemas.openxmlformats.org/markup-compatibility/2006">
          <mc:Choice Requires="x14">
            <control shapeId="2635" r:id="rId32" name="Check Box 587">
              <controlPr defaultSize="0" autoFill="0" autoLine="0" autoPict="0">
                <anchor moveWithCells="1">
                  <from>
                    <xdr:col>2</xdr:col>
                    <xdr:colOff>158750</xdr:colOff>
                    <xdr:row>152</xdr:row>
                    <xdr:rowOff>0</xdr:rowOff>
                  </from>
                  <to>
                    <xdr:col>3</xdr:col>
                    <xdr:colOff>647700</xdr:colOff>
                    <xdr:row>153</xdr:row>
                    <xdr:rowOff>44450</xdr:rowOff>
                  </to>
                </anchor>
              </controlPr>
            </control>
          </mc:Choice>
        </mc:AlternateContent>
        <mc:AlternateContent xmlns:mc="http://schemas.openxmlformats.org/markup-compatibility/2006">
          <mc:Choice Requires="x14">
            <control shapeId="2636" r:id="rId33" name="Check Box 588">
              <controlPr defaultSize="0" autoFill="0" autoLine="0" autoPict="0">
                <anchor moveWithCells="1">
                  <from>
                    <xdr:col>2</xdr:col>
                    <xdr:colOff>158750</xdr:colOff>
                    <xdr:row>152</xdr:row>
                    <xdr:rowOff>152400</xdr:rowOff>
                  </from>
                  <to>
                    <xdr:col>3</xdr:col>
                    <xdr:colOff>647700</xdr:colOff>
                    <xdr:row>153</xdr:row>
                    <xdr:rowOff>196850</xdr:rowOff>
                  </to>
                </anchor>
              </controlPr>
            </control>
          </mc:Choice>
        </mc:AlternateContent>
        <mc:AlternateContent xmlns:mc="http://schemas.openxmlformats.org/markup-compatibility/2006">
          <mc:Choice Requires="x14">
            <control shapeId="2637" r:id="rId34" name="Check Box 589">
              <controlPr defaultSize="0" autoFill="0" autoLine="0" autoPict="0">
                <anchor moveWithCells="1">
                  <from>
                    <xdr:col>2</xdr:col>
                    <xdr:colOff>158750</xdr:colOff>
                    <xdr:row>153</xdr:row>
                    <xdr:rowOff>311150</xdr:rowOff>
                  </from>
                  <to>
                    <xdr:col>3</xdr:col>
                    <xdr:colOff>654050</xdr:colOff>
                    <xdr:row>155</xdr:row>
                    <xdr:rowOff>0</xdr:rowOff>
                  </to>
                </anchor>
              </controlPr>
            </control>
          </mc:Choice>
        </mc:AlternateContent>
        <mc:AlternateContent xmlns:mc="http://schemas.openxmlformats.org/markup-compatibility/2006">
          <mc:Choice Requires="x14">
            <control shapeId="2638" r:id="rId35" name="Check Box 590">
              <controlPr defaultSize="0" autoFill="0" autoLine="0" autoPict="0">
                <anchor moveWithCells="1">
                  <from>
                    <xdr:col>2</xdr:col>
                    <xdr:colOff>177800</xdr:colOff>
                    <xdr:row>160</xdr:row>
                    <xdr:rowOff>152400</xdr:rowOff>
                  </from>
                  <to>
                    <xdr:col>3</xdr:col>
                    <xdr:colOff>654050</xdr:colOff>
                    <xdr:row>162</xdr:row>
                    <xdr:rowOff>38100</xdr:rowOff>
                  </to>
                </anchor>
              </controlPr>
            </control>
          </mc:Choice>
        </mc:AlternateContent>
        <mc:AlternateContent xmlns:mc="http://schemas.openxmlformats.org/markup-compatibility/2006">
          <mc:Choice Requires="x14">
            <control shapeId="2639" r:id="rId36" name="Check Box 591">
              <controlPr defaultSize="0" autoFill="0" autoLine="0" autoPict="0">
                <anchor moveWithCells="1">
                  <from>
                    <xdr:col>2</xdr:col>
                    <xdr:colOff>177800</xdr:colOff>
                    <xdr:row>161</xdr:row>
                    <xdr:rowOff>152400</xdr:rowOff>
                  </from>
                  <to>
                    <xdr:col>3</xdr:col>
                    <xdr:colOff>673100</xdr:colOff>
                    <xdr:row>163</xdr:row>
                    <xdr:rowOff>38100</xdr:rowOff>
                  </to>
                </anchor>
              </controlPr>
            </control>
          </mc:Choice>
        </mc:AlternateContent>
        <mc:AlternateContent xmlns:mc="http://schemas.openxmlformats.org/markup-compatibility/2006">
          <mc:Choice Requires="x14">
            <control shapeId="2640" r:id="rId37" name="Check Box 592">
              <controlPr defaultSize="0" autoFill="0" autoLine="0" autoPict="0">
                <anchor moveWithCells="1">
                  <from>
                    <xdr:col>2</xdr:col>
                    <xdr:colOff>177800</xdr:colOff>
                    <xdr:row>162</xdr:row>
                    <xdr:rowOff>146050</xdr:rowOff>
                  </from>
                  <to>
                    <xdr:col>3</xdr:col>
                    <xdr:colOff>654050</xdr:colOff>
                    <xdr:row>163</xdr:row>
                    <xdr:rowOff>184150</xdr:rowOff>
                  </to>
                </anchor>
              </controlPr>
            </control>
          </mc:Choice>
        </mc:AlternateContent>
        <mc:AlternateContent xmlns:mc="http://schemas.openxmlformats.org/markup-compatibility/2006">
          <mc:Choice Requires="x14">
            <control shapeId="2641" r:id="rId38" name="Check Box 593">
              <controlPr defaultSize="0" autoFill="0" autoLine="0" autoPict="0">
                <anchor moveWithCells="1">
                  <from>
                    <xdr:col>2</xdr:col>
                    <xdr:colOff>152400</xdr:colOff>
                    <xdr:row>127</xdr:row>
                    <xdr:rowOff>152400</xdr:rowOff>
                  </from>
                  <to>
                    <xdr:col>3</xdr:col>
                    <xdr:colOff>635000</xdr:colOff>
                    <xdr:row>129</xdr:row>
                    <xdr:rowOff>25400</xdr:rowOff>
                  </to>
                </anchor>
              </controlPr>
            </control>
          </mc:Choice>
        </mc:AlternateContent>
        <mc:AlternateContent xmlns:mc="http://schemas.openxmlformats.org/markup-compatibility/2006">
          <mc:Choice Requires="x14">
            <control shapeId="2643" r:id="rId39" name="Check Box 595">
              <controlPr defaultSize="0" autoFill="0" autoLine="0" autoPict="0">
                <anchor moveWithCells="1">
                  <from>
                    <xdr:col>2</xdr:col>
                    <xdr:colOff>152400</xdr:colOff>
                    <xdr:row>130</xdr:row>
                    <xdr:rowOff>158750</xdr:rowOff>
                  </from>
                  <to>
                    <xdr:col>3</xdr:col>
                    <xdr:colOff>641350</xdr:colOff>
                    <xdr:row>132</xdr:row>
                    <xdr:rowOff>31750</xdr:rowOff>
                  </to>
                </anchor>
              </controlPr>
            </control>
          </mc:Choice>
        </mc:AlternateContent>
        <mc:AlternateContent xmlns:mc="http://schemas.openxmlformats.org/markup-compatibility/2006">
          <mc:Choice Requires="x14">
            <control shapeId="2644" r:id="rId40" name="Check Box 596">
              <controlPr defaultSize="0" autoFill="0" autoLine="0" autoPict="0">
                <anchor moveWithCells="1">
                  <from>
                    <xdr:col>2</xdr:col>
                    <xdr:colOff>152400</xdr:colOff>
                    <xdr:row>128</xdr:row>
                    <xdr:rowOff>152400</xdr:rowOff>
                  </from>
                  <to>
                    <xdr:col>3</xdr:col>
                    <xdr:colOff>635000</xdr:colOff>
                    <xdr:row>130</xdr:row>
                    <xdr:rowOff>25400</xdr:rowOff>
                  </to>
                </anchor>
              </controlPr>
            </control>
          </mc:Choice>
        </mc:AlternateContent>
        <mc:AlternateContent xmlns:mc="http://schemas.openxmlformats.org/markup-compatibility/2006">
          <mc:Choice Requires="x14">
            <control shapeId="2645" r:id="rId41" name="Check Box 597">
              <controlPr defaultSize="0" autoFill="0" autoLine="0" autoPict="0">
                <anchor moveWithCells="1">
                  <from>
                    <xdr:col>2</xdr:col>
                    <xdr:colOff>152400</xdr:colOff>
                    <xdr:row>129</xdr:row>
                    <xdr:rowOff>158750</xdr:rowOff>
                  </from>
                  <to>
                    <xdr:col>3</xdr:col>
                    <xdr:colOff>641350</xdr:colOff>
                    <xdr:row>131</xdr:row>
                    <xdr:rowOff>25400</xdr:rowOff>
                  </to>
                </anchor>
              </controlPr>
            </control>
          </mc:Choice>
        </mc:AlternateContent>
        <mc:AlternateContent xmlns:mc="http://schemas.openxmlformats.org/markup-compatibility/2006">
          <mc:Choice Requires="x14">
            <control shapeId="2646" r:id="rId42" name="Check Box 598">
              <controlPr defaultSize="0" autoFill="0" autoLine="0" autoPict="0">
                <anchor moveWithCells="1">
                  <from>
                    <xdr:col>2</xdr:col>
                    <xdr:colOff>152400</xdr:colOff>
                    <xdr:row>131</xdr:row>
                    <xdr:rowOff>158750</xdr:rowOff>
                  </from>
                  <to>
                    <xdr:col>3</xdr:col>
                    <xdr:colOff>641350</xdr:colOff>
                    <xdr:row>133</xdr:row>
                    <xdr:rowOff>31750</xdr:rowOff>
                  </to>
                </anchor>
              </controlPr>
            </control>
          </mc:Choice>
        </mc:AlternateContent>
        <mc:AlternateContent xmlns:mc="http://schemas.openxmlformats.org/markup-compatibility/2006">
          <mc:Choice Requires="x14">
            <control shapeId="2647" r:id="rId43" name="Check Box 599">
              <controlPr defaultSize="0" autoFill="0" autoLine="0" autoPict="0">
                <anchor moveWithCells="1">
                  <from>
                    <xdr:col>2</xdr:col>
                    <xdr:colOff>158750</xdr:colOff>
                    <xdr:row>132</xdr:row>
                    <xdr:rowOff>152400</xdr:rowOff>
                  </from>
                  <to>
                    <xdr:col>3</xdr:col>
                    <xdr:colOff>647700</xdr:colOff>
                    <xdr:row>134</xdr:row>
                    <xdr:rowOff>25400</xdr:rowOff>
                  </to>
                </anchor>
              </controlPr>
            </control>
          </mc:Choice>
        </mc:AlternateContent>
        <mc:AlternateContent xmlns:mc="http://schemas.openxmlformats.org/markup-compatibility/2006">
          <mc:Choice Requires="x14">
            <control shapeId="2648" r:id="rId44" name="Check Box 600">
              <controlPr defaultSize="0" autoFill="0" autoLine="0" autoPict="0">
                <anchor moveWithCells="1">
                  <from>
                    <xdr:col>2</xdr:col>
                    <xdr:colOff>152400</xdr:colOff>
                    <xdr:row>133</xdr:row>
                    <xdr:rowOff>158750</xdr:rowOff>
                  </from>
                  <to>
                    <xdr:col>3</xdr:col>
                    <xdr:colOff>641350</xdr:colOff>
                    <xdr:row>135</xdr:row>
                    <xdr:rowOff>25400</xdr:rowOff>
                  </to>
                </anchor>
              </controlPr>
            </control>
          </mc:Choice>
        </mc:AlternateContent>
        <mc:AlternateContent xmlns:mc="http://schemas.openxmlformats.org/markup-compatibility/2006">
          <mc:Choice Requires="x14">
            <control shapeId="2827" r:id="rId45" name="Check Box 779">
              <controlPr defaultSize="0" autoFill="0" autoLine="0" autoPict="0">
                <anchor moveWithCells="1">
                  <from>
                    <xdr:col>6</xdr:col>
                    <xdr:colOff>368300</xdr:colOff>
                    <xdr:row>7</xdr:row>
                    <xdr:rowOff>101600</xdr:rowOff>
                  </from>
                  <to>
                    <xdr:col>8</xdr:col>
                    <xdr:colOff>158750</xdr:colOff>
                    <xdr:row>7</xdr:row>
                    <xdr:rowOff>304800</xdr:rowOff>
                  </to>
                </anchor>
              </controlPr>
            </control>
          </mc:Choice>
        </mc:AlternateContent>
        <mc:AlternateContent xmlns:mc="http://schemas.openxmlformats.org/markup-compatibility/2006">
          <mc:Choice Requires="x14">
            <control shapeId="2828" r:id="rId46" name="Check Box 780">
              <controlPr defaultSize="0" autoFill="0" autoLine="0" autoPict="0">
                <anchor moveWithCells="1">
                  <from>
                    <xdr:col>6</xdr:col>
                    <xdr:colOff>368300</xdr:colOff>
                    <xdr:row>8</xdr:row>
                    <xdr:rowOff>254000</xdr:rowOff>
                  </from>
                  <to>
                    <xdr:col>8</xdr:col>
                    <xdr:colOff>158750</xdr:colOff>
                    <xdr:row>8</xdr:row>
                    <xdr:rowOff>457200</xdr:rowOff>
                  </to>
                </anchor>
              </controlPr>
            </control>
          </mc:Choice>
        </mc:AlternateContent>
        <mc:AlternateContent xmlns:mc="http://schemas.openxmlformats.org/markup-compatibility/2006">
          <mc:Choice Requires="x14">
            <control shapeId="2829" r:id="rId47" name="Check Box 781">
              <controlPr defaultSize="0" autoFill="0" autoLine="0" autoPict="0">
                <anchor moveWithCells="1">
                  <from>
                    <xdr:col>6</xdr:col>
                    <xdr:colOff>368300</xdr:colOff>
                    <xdr:row>9</xdr:row>
                    <xdr:rowOff>69850</xdr:rowOff>
                  </from>
                  <to>
                    <xdr:col>8</xdr:col>
                    <xdr:colOff>158750</xdr:colOff>
                    <xdr:row>9</xdr:row>
                    <xdr:rowOff>273050</xdr:rowOff>
                  </to>
                </anchor>
              </controlPr>
            </control>
          </mc:Choice>
        </mc:AlternateContent>
        <mc:AlternateContent xmlns:mc="http://schemas.openxmlformats.org/markup-compatibility/2006">
          <mc:Choice Requires="x14">
            <control shapeId="2830" r:id="rId48" name="Check Box 782">
              <controlPr defaultSize="0" autoFill="0" autoLine="0" autoPict="0">
                <anchor moveWithCells="1">
                  <from>
                    <xdr:col>6</xdr:col>
                    <xdr:colOff>368300</xdr:colOff>
                    <xdr:row>10</xdr:row>
                    <xdr:rowOff>44450</xdr:rowOff>
                  </from>
                  <to>
                    <xdr:col>8</xdr:col>
                    <xdr:colOff>158750</xdr:colOff>
                    <xdr:row>10</xdr:row>
                    <xdr:rowOff>260350</xdr:rowOff>
                  </to>
                </anchor>
              </controlPr>
            </control>
          </mc:Choice>
        </mc:AlternateContent>
        <mc:AlternateContent xmlns:mc="http://schemas.openxmlformats.org/markup-compatibility/2006">
          <mc:Choice Requires="x14">
            <control shapeId="2831" r:id="rId49" name="Check Box 783">
              <controlPr defaultSize="0" autoFill="0" autoLine="0" autoPict="0">
                <anchor moveWithCells="1">
                  <from>
                    <xdr:col>6</xdr:col>
                    <xdr:colOff>374650</xdr:colOff>
                    <xdr:row>11</xdr:row>
                    <xdr:rowOff>82550</xdr:rowOff>
                  </from>
                  <to>
                    <xdr:col>8</xdr:col>
                    <xdr:colOff>177800</xdr:colOff>
                    <xdr:row>12</xdr:row>
                    <xdr:rowOff>107950</xdr:rowOff>
                  </to>
                </anchor>
              </controlPr>
            </control>
          </mc:Choice>
        </mc:AlternateContent>
        <mc:AlternateContent xmlns:mc="http://schemas.openxmlformats.org/markup-compatibility/2006">
          <mc:Choice Requires="x14">
            <control shapeId="2839" r:id="rId50" name="Option Button 791">
              <controlPr defaultSize="0" autoFill="0" autoLine="0" autoPict="0">
                <anchor moveWithCells="1" sizeWithCells="1">
                  <from>
                    <xdr:col>2</xdr:col>
                    <xdr:colOff>114300</xdr:colOff>
                    <xdr:row>251</xdr:row>
                    <xdr:rowOff>133350</xdr:rowOff>
                  </from>
                  <to>
                    <xdr:col>2</xdr:col>
                    <xdr:colOff>304800</xdr:colOff>
                    <xdr:row>253</xdr:row>
                    <xdr:rowOff>127000</xdr:rowOff>
                  </to>
                </anchor>
              </controlPr>
            </control>
          </mc:Choice>
        </mc:AlternateContent>
        <mc:AlternateContent xmlns:mc="http://schemas.openxmlformats.org/markup-compatibility/2006">
          <mc:Choice Requires="x14">
            <control shapeId="2840" r:id="rId51" name="Option Button 792">
              <controlPr defaultSize="0" autoFill="0" autoLine="0" autoPict="0">
                <anchor moveWithCells="1" sizeWithCells="1">
                  <from>
                    <xdr:col>2</xdr:col>
                    <xdr:colOff>114300</xdr:colOff>
                    <xdr:row>252</xdr:row>
                    <xdr:rowOff>635000</xdr:rowOff>
                  </from>
                  <to>
                    <xdr:col>2</xdr:col>
                    <xdr:colOff>304800</xdr:colOff>
                    <xdr:row>253</xdr:row>
                    <xdr:rowOff>825500</xdr:rowOff>
                  </to>
                </anchor>
              </controlPr>
            </control>
          </mc:Choice>
        </mc:AlternateContent>
        <mc:AlternateContent xmlns:mc="http://schemas.openxmlformats.org/markup-compatibility/2006">
          <mc:Choice Requires="x14">
            <control shapeId="2841" r:id="rId52" name="Option Button 793">
              <controlPr defaultSize="0" autoFill="0" autoLine="0" autoPict="0">
                <anchor moveWithCells="1" sizeWithCells="1">
                  <from>
                    <xdr:col>2</xdr:col>
                    <xdr:colOff>114300</xdr:colOff>
                    <xdr:row>253</xdr:row>
                    <xdr:rowOff>565150</xdr:rowOff>
                  </from>
                  <to>
                    <xdr:col>2</xdr:col>
                    <xdr:colOff>304800</xdr:colOff>
                    <xdr:row>255</xdr:row>
                    <xdr:rowOff>120650</xdr:rowOff>
                  </to>
                </anchor>
              </controlPr>
            </control>
          </mc:Choice>
        </mc:AlternateContent>
        <mc:AlternateContent xmlns:mc="http://schemas.openxmlformats.org/markup-compatibility/2006">
          <mc:Choice Requires="x14">
            <control shapeId="2842" r:id="rId53" name="Group Box 794">
              <controlPr defaultSize="0" autoFill="0" autoPict="0">
                <anchor moveWithCells="1" sizeWithCells="1">
                  <from>
                    <xdr:col>2</xdr:col>
                    <xdr:colOff>50800</xdr:colOff>
                    <xdr:row>251</xdr:row>
                    <xdr:rowOff>82550</xdr:rowOff>
                  </from>
                  <to>
                    <xdr:col>2</xdr:col>
                    <xdr:colOff>381000</xdr:colOff>
                    <xdr:row>255</xdr:row>
                    <xdr:rowOff>120650</xdr:rowOff>
                  </to>
                </anchor>
              </controlPr>
            </control>
          </mc:Choice>
        </mc:AlternateContent>
        <mc:AlternateContent xmlns:mc="http://schemas.openxmlformats.org/markup-compatibility/2006">
          <mc:Choice Requires="x14">
            <control shapeId="2848" r:id="rId54" name="Option Button 800">
              <controlPr defaultSize="0" autoFill="0" autoLine="0" autoPict="0">
                <anchor moveWithCells="1" sizeWithCells="1">
                  <from>
                    <xdr:col>2</xdr:col>
                    <xdr:colOff>139700</xdr:colOff>
                    <xdr:row>20</xdr:row>
                    <xdr:rowOff>152400</xdr:rowOff>
                  </from>
                  <to>
                    <xdr:col>2</xdr:col>
                    <xdr:colOff>317500</xdr:colOff>
                    <xdr:row>22</xdr:row>
                    <xdr:rowOff>50800</xdr:rowOff>
                  </to>
                </anchor>
              </controlPr>
            </control>
          </mc:Choice>
        </mc:AlternateContent>
        <mc:AlternateContent xmlns:mc="http://schemas.openxmlformats.org/markup-compatibility/2006">
          <mc:Choice Requires="x14">
            <control shapeId="2849" r:id="rId55" name="Group Box 801">
              <controlPr defaultSize="0" autoFill="0" autoPict="0">
                <anchor moveWithCells="1" sizeWithCells="1">
                  <from>
                    <xdr:col>2</xdr:col>
                    <xdr:colOff>88900</xdr:colOff>
                    <xdr:row>20</xdr:row>
                    <xdr:rowOff>139700</xdr:rowOff>
                  </from>
                  <to>
                    <xdr:col>2</xdr:col>
                    <xdr:colOff>387350</xdr:colOff>
                    <xdr:row>26</xdr:row>
                    <xdr:rowOff>38100</xdr:rowOff>
                  </to>
                </anchor>
              </controlPr>
            </control>
          </mc:Choice>
        </mc:AlternateContent>
        <mc:AlternateContent xmlns:mc="http://schemas.openxmlformats.org/markup-compatibility/2006">
          <mc:Choice Requires="x14">
            <control shapeId="2850" r:id="rId56" name="Option Button 802">
              <controlPr defaultSize="0" autoFill="0" autoLine="0" autoPict="0">
                <anchor moveWithCells="1" sizeWithCells="1">
                  <from>
                    <xdr:col>2</xdr:col>
                    <xdr:colOff>139700</xdr:colOff>
                    <xdr:row>21</xdr:row>
                    <xdr:rowOff>139700</xdr:rowOff>
                  </from>
                  <to>
                    <xdr:col>2</xdr:col>
                    <xdr:colOff>317500</xdr:colOff>
                    <xdr:row>23</xdr:row>
                    <xdr:rowOff>25400</xdr:rowOff>
                  </to>
                </anchor>
              </controlPr>
            </control>
          </mc:Choice>
        </mc:AlternateContent>
        <mc:AlternateContent xmlns:mc="http://schemas.openxmlformats.org/markup-compatibility/2006">
          <mc:Choice Requires="x14">
            <control shapeId="2851" r:id="rId57" name="Option Button 803">
              <controlPr defaultSize="0" autoFill="0" autoLine="0" autoPict="0">
                <anchor moveWithCells="1" sizeWithCells="1">
                  <from>
                    <xdr:col>2</xdr:col>
                    <xdr:colOff>139700</xdr:colOff>
                    <xdr:row>22</xdr:row>
                    <xdr:rowOff>127000</xdr:rowOff>
                  </from>
                  <to>
                    <xdr:col>2</xdr:col>
                    <xdr:colOff>317500</xdr:colOff>
                    <xdr:row>24</xdr:row>
                    <xdr:rowOff>19050</xdr:rowOff>
                  </to>
                </anchor>
              </controlPr>
            </control>
          </mc:Choice>
        </mc:AlternateContent>
        <mc:AlternateContent xmlns:mc="http://schemas.openxmlformats.org/markup-compatibility/2006">
          <mc:Choice Requires="x14">
            <control shapeId="2852" r:id="rId58" name="Option Button 804">
              <controlPr defaultSize="0" autoFill="0" autoLine="0" autoPict="0">
                <anchor moveWithCells="1" sizeWithCells="1">
                  <from>
                    <xdr:col>2</xdr:col>
                    <xdr:colOff>139700</xdr:colOff>
                    <xdr:row>23</xdr:row>
                    <xdr:rowOff>107950</xdr:rowOff>
                  </from>
                  <to>
                    <xdr:col>2</xdr:col>
                    <xdr:colOff>317500</xdr:colOff>
                    <xdr:row>25</xdr:row>
                    <xdr:rowOff>0</xdr:rowOff>
                  </to>
                </anchor>
              </controlPr>
            </control>
          </mc:Choice>
        </mc:AlternateContent>
        <mc:AlternateContent xmlns:mc="http://schemas.openxmlformats.org/markup-compatibility/2006">
          <mc:Choice Requires="x14">
            <control shapeId="2854" r:id="rId59" name="Option Button 806">
              <controlPr defaultSize="0" autoFill="0" autoLine="0" autoPict="0">
                <anchor moveWithCells="1" sizeWithCells="1">
                  <from>
                    <xdr:col>2</xdr:col>
                    <xdr:colOff>139700</xdr:colOff>
                    <xdr:row>32</xdr:row>
                    <xdr:rowOff>127000</xdr:rowOff>
                  </from>
                  <to>
                    <xdr:col>2</xdr:col>
                    <xdr:colOff>317500</xdr:colOff>
                    <xdr:row>34</xdr:row>
                    <xdr:rowOff>19050</xdr:rowOff>
                  </to>
                </anchor>
              </controlPr>
            </control>
          </mc:Choice>
        </mc:AlternateContent>
        <mc:AlternateContent xmlns:mc="http://schemas.openxmlformats.org/markup-compatibility/2006">
          <mc:Choice Requires="x14">
            <control shapeId="2855" r:id="rId60" name="Group Box 807">
              <controlPr defaultSize="0" autoFill="0" autoPict="0">
                <anchor moveWithCells="1" sizeWithCells="1">
                  <from>
                    <xdr:col>2</xdr:col>
                    <xdr:colOff>82550</xdr:colOff>
                    <xdr:row>32</xdr:row>
                    <xdr:rowOff>114300</xdr:rowOff>
                  </from>
                  <to>
                    <xdr:col>2</xdr:col>
                    <xdr:colOff>393700</xdr:colOff>
                    <xdr:row>38</xdr:row>
                    <xdr:rowOff>31750</xdr:rowOff>
                  </to>
                </anchor>
              </controlPr>
            </control>
          </mc:Choice>
        </mc:AlternateContent>
        <mc:AlternateContent xmlns:mc="http://schemas.openxmlformats.org/markup-compatibility/2006">
          <mc:Choice Requires="x14">
            <control shapeId="2856" r:id="rId61" name="Option Button 808">
              <controlPr defaultSize="0" autoFill="0" autoLine="0" autoPict="0">
                <anchor moveWithCells="1" sizeWithCells="1">
                  <from>
                    <xdr:col>2</xdr:col>
                    <xdr:colOff>139700</xdr:colOff>
                    <xdr:row>33</xdr:row>
                    <xdr:rowOff>114300</xdr:rowOff>
                  </from>
                  <to>
                    <xdr:col>2</xdr:col>
                    <xdr:colOff>317500</xdr:colOff>
                    <xdr:row>35</xdr:row>
                    <xdr:rowOff>0</xdr:rowOff>
                  </to>
                </anchor>
              </controlPr>
            </control>
          </mc:Choice>
        </mc:AlternateContent>
        <mc:AlternateContent xmlns:mc="http://schemas.openxmlformats.org/markup-compatibility/2006">
          <mc:Choice Requires="x14">
            <control shapeId="2857" r:id="rId62" name="Option Button 809">
              <controlPr defaultSize="0" autoFill="0" autoLine="0" autoPict="0">
                <anchor moveWithCells="1" sizeWithCells="1">
                  <from>
                    <xdr:col>2</xdr:col>
                    <xdr:colOff>139700</xdr:colOff>
                    <xdr:row>34</xdr:row>
                    <xdr:rowOff>101600</xdr:rowOff>
                  </from>
                  <to>
                    <xdr:col>2</xdr:col>
                    <xdr:colOff>317500</xdr:colOff>
                    <xdr:row>36</xdr:row>
                    <xdr:rowOff>0</xdr:rowOff>
                  </to>
                </anchor>
              </controlPr>
            </control>
          </mc:Choice>
        </mc:AlternateContent>
        <mc:AlternateContent xmlns:mc="http://schemas.openxmlformats.org/markup-compatibility/2006">
          <mc:Choice Requires="x14">
            <control shapeId="2858" r:id="rId63" name="Option Button 810">
              <controlPr defaultSize="0" autoFill="0" autoLine="0" autoPict="0">
                <anchor moveWithCells="1" sizeWithCells="1">
                  <from>
                    <xdr:col>2</xdr:col>
                    <xdr:colOff>139700</xdr:colOff>
                    <xdr:row>35</xdr:row>
                    <xdr:rowOff>88900</xdr:rowOff>
                  </from>
                  <to>
                    <xdr:col>2</xdr:col>
                    <xdr:colOff>317500</xdr:colOff>
                    <xdr:row>36</xdr:row>
                    <xdr:rowOff>146050</xdr:rowOff>
                  </to>
                </anchor>
              </controlPr>
            </control>
          </mc:Choice>
        </mc:AlternateContent>
        <mc:AlternateContent xmlns:mc="http://schemas.openxmlformats.org/markup-compatibility/2006">
          <mc:Choice Requires="x14">
            <control shapeId="2859" r:id="rId64" name="Option Button 811">
              <controlPr defaultSize="0" autoFill="0" autoLine="0" autoPict="0">
                <anchor moveWithCells="1" sizeWithCells="1">
                  <from>
                    <xdr:col>2</xdr:col>
                    <xdr:colOff>139700</xdr:colOff>
                    <xdr:row>36</xdr:row>
                    <xdr:rowOff>95250</xdr:rowOff>
                  </from>
                  <to>
                    <xdr:col>2</xdr:col>
                    <xdr:colOff>317500</xdr:colOff>
                    <xdr:row>37</xdr:row>
                    <xdr:rowOff>152400</xdr:rowOff>
                  </to>
                </anchor>
              </controlPr>
            </control>
          </mc:Choice>
        </mc:AlternateContent>
        <mc:AlternateContent xmlns:mc="http://schemas.openxmlformats.org/markup-compatibility/2006">
          <mc:Choice Requires="x14">
            <control shapeId="2861" r:id="rId65" name="Option Button 813">
              <controlPr defaultSize="0" autoFill="0" autoLine="0" autoPict="0">
                <anchor moveWithCells="1" sizeWithCells="1">
                  <from>
                    <xdr:col>2</xdr:col>
                    <xdr:colOff>177800</xdr:colOff>
                    <xdr:row>41</xdr:row>
                    <xdr:rowOff>190500</xdr:rowOff>
                  </from>
                  <to>
                    <xdr:col>2</xdr:col>
                    <xdr:colOff>349250</xdr:colOff>
                    <xdr:row>43</xdr:row>
                    <xdr:rowOff>44450</xdr:rowOff>
                  </to>
                </anchor>
              </controlPr>
            </control>
          </mc:Choice>
        </mc:AlternateContent>
        <mc:AlternateContent xmlns:mc="http://schemas.openxmlformats.org/markup-compatibility/2006">
          <mc:Choice Requires="x14">
            <control shapeId="2862" r:id="rId66" name="Group Box 814">
              <controlPr defaultSize="0" autoFill="0" autoPict="0">
                <anchor moveWithCells="1" sizeWithCells="1">
                  <from>
                    <xdr:col>2</xdr:col>
                    <xdr:colOff>82550</xdr:colOff>
                    <xdr:row>41</xdr:row>
                    <xdr:rowOff>177800</xdr:rowOff>
                  </from>
                  <to>
                    <xdr:col>2</xdr:col>
                    <xdr:colOff>406400</xdr:colOff>
                    <xdr:row>50</xdr:row>
                    <xdr:rowOff>69850</xdr:rowOff>
                  </to>
                </anchor>
              </controlPr>
            </control>
          </mc:Choice>
        </mc:AlternateContent>
        <mc:AlternateContent xmlns:mc="http://schemas.openxmlformats.org/markup-compatibility/2006">
          <mc:Choice Requires="x14">
            <control shapeId="2863" r:id="rId67" name="Option Button 815">
              <controlPr defaultSize="0" autoFill="0" autoLine="0" autoPict="0">
                <anchor moveWithCells="1" sizeWithCells="1">
                  <from>
                    <xdr:col>2</xdr:col>
                    <xdr:colOff>177800</xdr:colOff>
                    <xdr:row>43</xdr:row>
                    <xdr:rowOff>101600</xdr:rowOff>
                  </from>
                  <to>
                    <xdr:col>2</xdr:col>
                    <xdr:colOff>368300</xdr:colOff>
                    <xdr:row>43</xdr:row>
                    <xdr:rowOff>311150</xdr:rowOff>
                  </to>
                </anchor>
              </controlPr>
            </control>
          </mc:Choice>
        </mc:AlternateContent>
        <mc:AlternateContent xmlns:mc="http://schemas.openxmlformats.org/markup-compatibility/2006">
          <mc:Choice Requires="x14">
            <control shapeId="2864" r:id="rId68" name="Option Button 816">
              <controlPr defaultSize="0" autoFill="0" autoLine="0" autoPict="0">
                <anchor moveWithCells="1" sizeWithCells="1">
                  <from>
                    <xdr:col>2</xdr:col>
                    <xdr:colOff>177800</xdr:colOff>
                    <xdr:row>44</xdr:row>
                    <xdr:rowOff>6350</xdr:rowOff>
                  </from>
                  <to>
                    <xdr:col>2</xdr:col>
                    <xdr:colOff>368300</xdr:colOff>
                    <xdr:row>45</xdr:row>
                    <xdr:rowOff>38100</xdr:rowOff>
                  </to>
                </anchor>
              </controlPr>
            </control>
          </mc:Choice>
        </mc:AlternateContent>
        <mc:AlternateContent xmlns:mc="http://schemas.openxmlformats.org/markup-compatibility/2006">
          <mc:Choice Requires="x14">
            <control shapeId="2865" r:id="rId69" name="Option Button 817">
              <controlPr defaultSize="0" autoFill="0" autoLine="0" autoPict="0">
                <anchor moveWithCells="1" sizeWithCells="1">
                  <from>
                    <xdr:col>2</xdr:col>
                    <xdr:colOff>177800</xdr:colOff>
                    <xdr:row>44</xdr:row>
                    <xdr:rowOff>177800</xdr:rowOff>
                  </from>
                  <to>
                    <xdr:col>2</xdr:col>
                    <xdr:colOff>349250</xdr:colOff>
                    <xdr:row>46</xdr:row>
                    <xdr:rowOff>31750</xdr:rowOff>
                  </to>
                </anchor>
              </controlPr>
            </control>
          </mc:Choice>
        </mc:AlternateContent>
        <mc:AlternateContent xmlns:mc="http://schemas.openxmlformats.org/markup-compatibility/2006">
          <mc:Choice Requires="x14">
            <control shapeId="2866" r:id="rId70" name="Option Button 818">
              <controlPr defaultSize="0" autoFill="0" autoLine="0" autoPict="0">
                <anchor moveWithCells="1" sizeWithCells="1">
                  <from>
                    <xdr:col>2</xdr:col>
                    <xdr:colOff>177800</xdr:colOff>
                    <xdr:row>45</xdr:row>
                    <xdr:rowOff>177800</xdr:rowOff>
                  </from>
                  <to>
                    <xdr:col>2</xdr:col>
                    <xdr:colOff>368300</xdr:colOff>
                    <xdr:row>47</xdr:row>
                    <xdr:rowOff>25400</xdr:rowOff>
                  </to>
                </anchor>
              </controlPr>
            </control>
          </mc:Choice>
        </mc:AlternateContent>
        <mc:AlternateContent xmlns:mc="http://schemas.openxmlformats.org/markup-compatibility/2006">
          <mc:Choice Requires="x14">
            <control shapeId="2867" r:id="rId71" name="Option Button 819">
              <controlPr defaultSize="0" autoFill="0" autoLine="0" autoPict="0">
                <anchor moveWithCells="1" sizeWithCells="1">
                  <from>
                    <xdr:col>2</xdr:col>
                    <xdr:colOff>177800</xdr:colOff>
                    <xdr:row>46</xdr:row>
                    <xdr:rowOff>152400</xdr:rowOff>
                  </from>
                  <to>
                    <xdr:col>2</xdr:col>
                    <xdr:colOff>368300</xdr:colOff>
                    <xdr:row>48</xdr:row>
                    <xdr:rowOff>25400</xdr:rowOff>
                  </to>
                </anchor>
              </controlPr>
            </control>
          </mc:Choice>
        </mc:AlternateContent>
        <mc:AlternateContent xmlns:mc="http://schemas.openxmlformats.org/markup-compatibility/2006">
          <mc:Choice Requires="x14">
            <control shapeId="2868" r:id="rId72" name="Option Button 820">
              <controlPr defaultSize="0" autoFill="0" autoLine="0" autoPict="0">
                <anchor moveWithCells="1" sizeWithCells="1">
                  <from>
                    <xdr:col>2</xdr:col>
                    <xdr:colOff>177800</xdr:colOff>
                    <xdr:row>47</xdr:row>
                    <xdr:rowOff>152400</xdr:rowOff>
                  </from>
                  <to>
                    <xdr:col>2</xdr:col>
                    <xdr:colOff>368300</xdr:colOff>
                    <xdr:row>49</xdr:row>
                    <xdr:rowOff>25400</xdr:rowOff>
                  </to>
                </anchor>
              </controlPr>
            </control>
          </mc:Choice>
        </mc:AlternateContent>
        <mc:AlternateContent xmlns:mc="http://schemas.openxmlformats.org/markup-compatibility/2006">
          <mc:Choice Requires="x14">
            <control shapeId="2869" r:id="rId73" name="Option Button 821">
              <controlPr defaultSize="0" autoFill="0" autoLine="0" autoPict="0">
                <anchor moveWithCells="1" sizeWithCells="1">
                  <from>
                    <xdr:col>2</xdr:col>
                    <xdr:colOff>184150</xdr:colOff>
                    <xdr:row>49</xdr:row>
                    <xdr:rowOff>0</xdr:rowOff>
                  </from>
                  <to>
                    <xdr:col>2</xdr:col>
                    <xdr:colOff>368300</xdr:colOff>
                    <xdr:row>50</xdr:row>
                    <xdr:rowOff>31750</xdr:rowOff>
                  </to>
                </anchor>
              </controlPr>
            </control>
          </mc:Choice>
        </mc:AlternateContent>
        <mc:AlternateContent xmlns:mc="http://schemas.openxmlformats.org/markup-compatibility/2006">
          <mc:Choice Requires="x14">
            <control shapeId="2870" r:id="rId74" name="Group Box 822">
              <controlPr defaultSize="0" autoFill="0" autoPict="0">
                <anchor moveWithCells="1" sizeWithCells="1">
                  <from>
                    <xdr:col>2</xdr:col>
                    <xdr:colOff>101600</xdr:colOff>
                    <xdr:row>52</xdr:row>
                    <xdr:rowOff>114300</xdr:rowOff>
                  </from>
                  <to>
                    <xdr:col>2</xdr:col>
                    <xdr:colOff>412750</xdr:colOff>
                    <xdr:row>56</xdr:row>
                    <xdr:rowOff>0</xdr:rowOff>
                  </to>
                </anchor>
              </controlPr>
            </control>
          </mc:Choice>
        </mc:AlternateContent>
        <mc:AlternateContent xmlns:mc="http://schemas.openxmlformats.org/markup-compatibility/2006">
          <mc:Choice Requires="x14">
            <control shapeId="2871" r:id="rId75" name="Option Button 823">
              <controlPr defaultSize="0" autoFill="0" autoLine="0" autoPict="0">
                <anchor moveWithCells="1" sizeWithCells="1">
                  <from>
                    <xdr:col>2</xdr:col>
                    <xdr:colOff>152400</xdr:colOff>
                    <xdr:row>52</xdr:row>
                    <xdr:rowOff>120650</xdr:rowOff>
                  </from>
                  <to>
                    <xdr:col>2</xdr:col>
                    <xdr:colOff>342900</xdr:colOff>
                    <xdr:row>54</xdr:row>
                    <xdr:rowOff>6350</xdr:rowOff>
                  </to>
                </anchor>
              </controlPr>
            </control>
          </mc:Choice>
        </mc:AlternateContent>
        <mc:AlternateContent xmlns:mc="http://schemas.openxmlformats.org/markup-compatibility/2006">
          <mc:Choice Requires="x14">
            <control shapeId="2872" r:id="rId76" name="Option Button 824">
              <controlPr defaultSize="0" autoFill="0" autoLine="0" autoPict="0">
                <anchor moveWithCells="1" sizeWithCells="1">
                  <from>
                    <xdr:col>2</xdr:col>
                    <xdr:colOff>152400</xdr:colOff>
                    <xdr:row>53</xdr:row>
                    <xdr:rowOff>120650</xdr:rowOff>
                  </from>
                  <to>
                    <xdr:col>2</xdr:col>
                    <xdr:colOff>342900</xdr:colOff>
                    <xdr:row>55</xdr:row>
                    <xdr:rowOff>0</xdr:rowOff>
                  </to>
                </anchor>
              </controlPr>
            </control>
          </mc:Choice>
        </mc:AlternateContent>
        <mc:AlternateContent xmlns:mc="http://schemas.openxmlformats.org/markup-compatibility/2006">
          <mc:Choice Requires="x14">
            <control shapeId="2873" r:id="rId77" name="Option Button 825">
              <controlPr defaultSize="0" autoFill="0" autoLine="0" autoPict="0">
                <anchor moveWithCells="1" sizeWithCells="1">
                  <from>
                    <xdr:col>2</xdr:col>
                    <xdr:colOff>152400</xdr:colOff>
                    <xdr:row>54</xdr:row>
                    <xdr:rowOff>114300</xdr:rowOff>
                  </from>
                  <to>
                    <xdr:col>2</xdr:col>
                    <xdr:colOff>342900</xdr:colOff>
                    <xdr:row>55</xdr:row>
                    <xdr:rowOff>158750</xdr:rowOff>
                  </to>
                </anchor>
              </controlPr>
            </control>
          </mc:Choice>
        </mc:AlternateContent>
        <mc:AlternateContent xmlns:mc="http://schemas.openxmlformats.org/markup-compatibility/2006">
          <mc:Choice Requires="x14">
            <control shapeId="2874" r:id="rId78" name="Option Button 826">
              <controlPr defaultSize="0" autoFill="0" autoLine="0" autoPict="0">
                <anchor moveWithCells="1" sizeWithCells="1">
                  <from>
                    <xdr:col>2</xdr:col>
                    <xdr:colOff>152400</xdr:colOff>
                    <xdr:row>59</xdr:row>
                    <xdr:rowOff>25400</xdr:rowOff>
                  </from>
                  <to>
                    <xdr:col>2</xdr:col>
                    <xdr:colOff>336550</xdr:colOff>
                    <xdr:row>60</xdr:row>
                    <xdr:rowOff>63500</xdr:rowOff>
                  </to>
                </anchor>
              </controlPr>
            </control>
          </mc:Choice>
        </mc:AlternateContent>
        <mc:AlternateContent xmlns:mc="http://schemas.openxmlformats.org/markup-compatibility/2006">
          <mc:Choice Requires="x14">
            <control shapeId="2875" r:id="rId79" name="Option Button 827">
              <controlPr defaultSize="0" autoFill="0" autoLine="0" autoPict="0">
                <anchor moveWithCells="1" sizeWithCells="1">
                  <from>
                    <xdr:col>2</xdr:col>
                    <xdr:colOff>152400</xdr:colOff>
                    <xdr:row>60</xdr:row>
                    <xdr:rowOff>6350</xdr:rowOff>
                  </from>
                  <to>
                    <xdr:col>2</xdr:col>
                    <xdr:colOff>336550</xdr:colOff>
                    <xdr:row>61</xdr:row>
                    <xdr:rowOff>44450</xdr:rowOff>
                  </to>
                </anchor>
              </controlPr>
            </control>
          </mc:Choice>
        </mc:AlternateContent>
        <mc:AlternateContent xmlns:mc="http://schemas.openxmlformats.org/markup-compatibility/2006">
          <mc:Choice Requires="x14">
            <control shapeId="2876" r:id="rId80" name="Group Box 828">
              <controlPr defaultSize="0" autoFill="0" autoPict="0">
                <anchor moveWithCells="1" sizeWithCells="1">
                  <from>
                    <xdr:col>2</xdr:col>
                    <xdr:colOff>101600</xdr:colOff>
                    <xdr:row>59</xdr:row>
                    <xdr:rowOff>6350</xdr:rowOff>
                  </from>
                  <to>
                    <xdr:col>2</xdr:col>
                    <xdr:colOff>412750</xdr:colOff>
                    <xdr:row>63</xdr:row>
                    <xdr:rowOff>31750</xdr:rowOff>
                  </to>
                </anchor>
              </controlPr>
            </control>
          </mc:Choice>
        </mc:AlternateContent>
        <mc:AlternateContent xmlns:mc="http://schemas.openxmlformats.org/markup-compatibility/2006">
          <mc:Choice Requires="x14">
            <control shapeId="2877" r:id="rId81" name="Option Button 829">
              <controlPr defaultSize="0" autoFill="0" autoLine="0" autoPict="0">
                <anchor moveWithCells="1" sizeWithCells="1">
                  <from>
                    <xdr:col>2</xdr:col>
                    <xdr:colOff>152400</xdr:colOff>
                    <xdr:row>60</xdr:row>
                    <xdr:rowOff>158750</xdr:rowOff>
                  </from>
                  <to>
                    <xdr:col>2</xdr:col>
                    <xdr:colOff>336550</xdr:colOff>
                    <xdr:row>62</xdr:row>
                    <xdr:rowOff>31750</xdr:rowOff>
                  </to>
                </anchor>
              </controlPr>
            </control>
          </mc:Choice>
        </mc:AlternateContent>
        <mc:AlternateContent xmlns:mc="http://schemas.openxmlformats.org/markup-compatibility/2006">
          <mc:Choice Requires="x14">
            <control shapeId="2878" r:id="rId82" name="Option Button 830">
              <controlPr defaultSize="0" autoFill="0" autoLine="0" autoPict="0">
                <anchor moveWithCells="1" sizeWithCells="1">
                  <from>
                    <xdr:col>2</xdr:col>
                    <xdr:colOff>152400</xdr:colOff>
                    <xdr:row>61</xdr:row>
                    <xdr:rowOff>139700</xdr:rowOff>
                  </from>
                  <to>
                    <xdr:col>2</xdr:col>
                    <xdr:colOff>336550</xdr:colOff>
                    <xdr:row>63</xdr:row>
                    <xdr:rowOff>0</xdr:rowOff>
                  </to>
                </anchor>
              </controlPr>
            </control>
          </mc:Choice>
        </mc:AlternateContent>
        <mc:AlternateContent xmlns:mc="http://schemas.openxmlformats.org/markup-compatibility/2006">
          <mc:Choice Requires="x14">
            <control shapeId="2879" r:id="rId83" name="Option Button 831">
              <controlPr defaultSize="0" autoFill="0" autoLine="0" autoPict="0">
                <anchor moveWithCells="1" sizeWithCells="1">
                  <from>
                    <xdr:col>2</xdr:col>
                    <xdr:colOff>177800</xdr:colOff>
                    <xdr:row>66</xdr:row>
                    <xdr:rowOff>25400</xdr:rowOff>
                  </from>
                  <to>
                    <xdr:col>2</xdr:col>
                    <xdr:colOff>368300</xdr:colOff>
                    <xdr:row>67</xdr:row>
                    <xdr:rowOff>63500</xdr:rowOff>
                  </to>
                </anchor>
              </controlPr>
            </control>
          </mc:Choice>
        </mc:AlternateContent>
        <mc:AlternateContent xmlns:mc="http://schemas.openxmlformats.org/markup-compatibility/2006">
          <mc:Choice Requires="x14">
            <control shapeId="2880" r:id="rId84" name="Option Button 832">
              <controlPr defaultSize="0" autoFill="0" autoLine="0" autoPict="0">
                <anchor moveWithCells="1" sizeWithCells="1">
                  <from>
                    <xdr:col>2</xdr:col>
                    <xdr:colOff>177800</xdr:colOff>
                    <xdr:row>67</xdr:row>
                    <xdr:rowOff>6350</xdr:rowOff>
                  </from>
                  <to>
                    <xdr:col>2</xdr:col>
                    <xdr:colOff>368300</xdr:colOff>
                    <xdr:row>68</xdr:row>
                    <xdr:rowOff>44450</xdr:rowOff>
                  </to>
                </anchor>
              </controlPr>
            </control>
          </mc:Choice>
        </mc:AlternateContent>
        <mc:AlternateContent xmlns:mc="http://schemas.openxmlformats.org/markup-compatibility/2006">
          <mc:Choice Requires="x14">
            <control shapeId="2881" r:id="rId85" name="Option Button 833">
              <controlPr defaultSize="0" autoFill="0" autoLine="0" autoPict="0">
                <anchor moveWithCells="1" sizeWithCells="1">
                  <from>
                    <xdr:col>2</xdr:col>
                    <xdr:colOff>177800</xdr:colOff>
                    <xdr:row>67</xdr:row>
                    <xdr:rowOff>158750</xdr:rowOff>
                  </from>
                  <to>
                    <xdr:col>2</xdr:col>
                    <xdr:colOff>368300</xdr:colOff>
                    <xdr:row>69</xdr:row>
                    <xdr:rowOff>31750</xdr:rowOff>
                  </to>
                </anchor>
              </controlPr>
            </control>
          </mc:Choice>
        </mc:AlternateContent>
        <mc:AlternateContent xmlns:mc="http://schemas.openxmlformats.org/markup-compatibility/2006">
          <mc:Choice Requires="x14">
            <control shapeId="2882" r:id="rId86" name="Group Box 834">
              <controlPr defaultSize="0" autoFill="0" autoPict="0">
                <anchor moveWithCells="1" sizeWithCells="1">
                  <from>
                    <xdr:col>2</xdr:col>
                    <xdr:colOff>114300</xdr:colOff>
                    <xdr:row>66</xdr:row>
                    <xdr:rowOff>6350</xdr:rowOff>
                  </from>
                  <to>
                    <xdr:col>3</xdr:col>
                    <xdr:colOff>0</xdr:colOff>
                    <xdr:row>71</xdr:row>
                    <xdr:rowOff>38100</xdr:rowOff>
                  </to>
                </anchor>
              </controlPr>
            </control>
          </mc:Choice>
        </mc:AlternateContent>
        <mc:AlternateContent xmlns:mc="http://schemas.openxmlformats.org/markup-compatibility/2006">
          <mc:Choice Requires="x14">
            <control shapeId="2883" r:id="rId87" name="Option Button 835">
              <controlPr defaultSize="0" autoFill="0" autoLine="0" autoPict="0">
                <anchor moveWithCells="1" sizeWithCells="1">
                  <from>
                    <xdr:col>2</xdr:col>
                    <xdr:colOff>177800</xdr:colOff>
                    <xdr:row>68</xdr:row>
                    <xdr:rowOff>152400</xdr:rowOff>
                  </from>
                  <to>
                    <xdr:col>2</xdr:col>
                    <xdr:colOff>368300</xdr:colOff>
                    <xdr:row>70</xdr:row>
                    <xdr:rowOff>25400</xdr:rowOff>
                  </to>
                </anchor>
              </controlPr>
            </control>
          </mc:Choice>
        </mc:AlternateContent>
        <mc:AlternateContent xmlns:mc="http://schemas.openxmlformats.org/markup-compatibility/2006">
          <mc:Choice Requires="x14">
            <control shapeId="2884" r:id="rId88" name="Option Button 836">
              <controlPr defaultSize="0" autoFill="0" autoLine="0" autoPict="0">
                <anchor moveWithCells="1" sizeWithCells="1">
                  <from>
                    <xdr:col>2</xdr:col>
                    <xdr:colOff>177800</xdr:colOff>
                    <xdr:row>69</xdr:row>
                    <xdr:rowOff>139700</xdr:rowOff>
                  </from>
                  <to>
                    <xdr:col>2</xdr:col>
                    <xdr:colOff>368300</xdr:colOff>
                    <xdr:row>71</xdr:row>
                    <xdr:rowOff>0</xdr:rowOff>
                  </to>
                </anchor>
              </controlPr>
            </control>
          </mc:Choice>
        </mc:AlternateContent>
        <mc:AlternateContent xmlns:mc="http://schemas.openxmlformats.org/markup-compatibility/2006">
          <mc:Choice Requires="x14">
            <control shapeId="2891" r:id="rId89" name="Option Button 843">
              <controlPr defaultSize="0" autoFill="0" autoLine="0" autoPict="0">
                <anchor moveWithCells="1" sizeWithCells="1">
                  <from>
                    <xdr:col>2</xdr:col>
                    <xdr:colOff>139700</xdr:colOff>
                    <xdr:row>83</xdr:row>
                    <xdr:rowOff>31750</xdr:rowOff>
                  </from>
                  <to>
                    <xdr:col>2</xdr:col>
                    <xdr:colOff>330200</xdr:colOff>
                    <xdr:row>84</xdr:row>
                    <xdr:rowOff>69850</xdr:rowOff>
                  </to>
                </anchor>
              </controlPr>
            </control>
          </mc:Choice>
        </mc:AlternateContent>
        <mc:AlternateContent xmlns:mc="http://schemas.openxmlformats.org/markup-compatibility/2006">
          <mc:Choice Requires="x14">
            <control shapeId="2892" r:id="rId90" name="Group Box 844">
              <controlPr defaultSize="0" autoFill="0" autoPict="0">
                <anchor moveWithCells="1" sizeWithCells="1">
                  <from>
                    <xdr:col>2</xdr:col>
                    <xdr:colOff>76200</xdr:colOff>
                    <xdr:row>83</xdr:row>
                    <xdr:rowOff>25400</xdr:rowOff>
                  </from>
                  <to>
                    <xdr:col>2</xdr:col>
                    <xdr:colOff>406400</xdr:colOff>
                    <xdr:row>89</xdr:row>
                    <xdr:rowOff>25400</xdr:rowOff>
                  </to>
                </anchor>
              </controlPr>
            </control>
          </mc:Choice>
        </mc:AlternateContent>
        <mc:AlternateContent xmlns:mc="http://schemas.openxmlformats.org/markup-compatibility/2006">
          <mc:Choice Requires="x14">
            <control shapeId="2893" r:id="rId91" name="Option Button 845">
              <controlPr defaultSize="0" autoFill="0" autoLine="0" autoPict="0">
                <anchor moveWithCells="1" sizeWithCells="1">
                  <from>
                    <xdr:col>2</xdr:col>
                    <xdr:colOff>139700</xdr:colOff>
                    <xdr:row>84</xdr:row>
                    <xdr:rowOff>25400</xdr:rowOff>
                  </from>
                  <to>
                    <xdr:col>2</xdr:col>
                    <xdr:colOff>330200</xdr:colOff>
                    <xdr:row>85</xdr:row>
                    <xdr:rowOff>63500</xdr:rowOff>
                  </to>
                </anchor>
              </controlPr>
            </control>
          </mc:Choice>
        </mc:AlternateContent>
        <mc:AlternateContent xmlns:mc="http://schemas.openxmlformats.org/markup-compatibility/2006">
          <mc:Choice Requires="x14">
            <control shapeId="2894" r:id="rId92" name="Option Button 846">
              <controlPr defaultSize="0" autoFill="0" autoLine="0" autoPict="0">
                <anchor moveWithCells="1" sizeWithCells="1">
                  <from>
                    <xdr:col>2</xdr:col>
                    <xdr:colOff>139700</xdr:colOff>
                    <xdr:row>85</xdr:row>
                    <xdr:rowOff>25400</xdr:rowOff>
                  </from>
                  <to>
                    <xdr:col>2</xdr:col>
                    <xdr:colOff>330200</xdr:colOff>
                    <xdr:row>86</xdr:row>
                    <xdr:rowOff>63500</xdr:rowOff>
                  </to>
                </anchor>
              </controlPr>
            </control>
          </mc:Choice>
        </mc:AlternateContent>
        <mc:AlternateContent xmlns:mc="http://schemas.openxmlformats.org/markup-compatibility/2006">
          <mc:Choice Requires="x14">
            <control shapeId="2895" r:id="rId93" name="Option Button 847">
              <controlPr defaultSize="0" autoFill="0" autoLine="0" autoPict="0">
                <anchor moveWithCells="1" sizeWithCells="1">
                  <from>
                    <xdr:col>2</xdr:col>
                    <xdr:colOff>139700</xdr:colOff>
                    <xdr:row>86</xdr:row>
                    <xdr:rowOff>0</xdr:rowOff>
                  </from>
                  <to>
                    <xdr:col>2</xdr:col>
                    <xdr:colOff>330200</xdr:colOff>
                    <xdr:row>87</xdr:row>
                    <xdr:rowOff>38100</xdr:rowOff>
                  </to>
                </anchor>
              </controlPr>
            </control>
          </mc:Choice>
        </mc:AlternateContent>
        <mc:AlternateContent xmlns:mc="http://schemas.openxmlformats.org/markup-compatibility/2006">
          <mc:Choice Requires="x14">
            <control shapeId="2896" r:id="rId94" name="Option Button 848">
              <controlPr defaultSize="0" autoFill="0" autoLine="0" autoPict="0">
                <anchor moveWithCells="1" sizeWithCells="1">
                  <from>
                    <xdr:col>2</xdr:col>
                    <xdr:colOff>139700</xdr:colOff>
                    <xdr:row>86</xdr:row>
                    <xdr:rowOff>152400</xdr:rowOff>
                  </from>
                  <to>
                    <xdr:col>2</xdr:col>
                    <xdr:colOff>330200</xdr:colOff>
                    <xdr:row>88</xdr:row>
                    <xdr:rowOff>25400</xdr:rowOff>
                  </to>
                </anchor>
              </controlPr>
            </control>
          </mc:Choice>
        </mc:AlternateContent>
        <mc:AlternateContent xmlns:mc="http://schemas.openxmlformats.org/markup-compatibility/2006">
          <mc:Choice Requires="x14">
            <control shapeId="2897" r:id="rId95" name="Option Button 849">
              <controlPr defaultSize="0" autoFill="0" autoLine="0" autoPict="0">
                <anchor moveWithCells="1" sizeWithCells="1">
                  <from>
                    <xdr:col>2</xdr:col>
                    <xdr:colOff>139700</xdr:colOff>
                    <xdr:row>87</xdr:row>
                    <xdr:rowOff>146050</xdr:rowOff>
                  </from>
                  <to>
                    <xdr:col>2</xdr:col>
                    <xdr:colOff>330200</xdr:colOff>
                    <xdr:row>89</xdr:row>
                    <xdr:rowOff>6350</xdr:rowOff>
                  </to>
                </anchor>
              </controlPr>
            </control>
          </mc:Choice>
        </mc:AlternateContent>
        <mc:AlternateContent xmlns:mc="http://schemas.openxmlformats.org/markup-compatibility/2006">
          <mc:Choice Requires="x14">
            <control shapeId="2898" r:id="rId96" name="Option Button 850">
              <controlPr defaultSize="0" autoFill="0" autoLine="0" autoPict="0">
                <anchor moveWithCells="1" sizeWithCells="1">
                  <from>
                    <xdr:col>2</xdr:col>
                    <xdr:colOff>120650</xdr:colOff>
                    <xdr:row>110</xdr:row>
                    <xdr:rowOff>107950</xdr:rowOff>
                  </from>
                  <to>
                    <xdr:col>2</xdr:col>
                    <xdr:colOff>311150</xdr:colOff>
                    <xdr:row>112</xdr:row>
                    <xdr:rowOff>25400</xdr:rowOff>
                  </to>
                </anchor>
              </controlPr>
            </control>
          </mc:Choice>
        </mc:AlternateContent>
        <mc:AlternateContent xmlns:mc="http://schemas.openxmlformats.org/markup-compatibility/2006">
          <mc:Choice Requires="x14">
            <control shapeId="2899" r:id="rId97" name="Option Button 851">
              <controlPr defaultSize="0" autoFill="0" autoLine="0" autoPict="0">
                <anchor moveWithCells="1" sizeWithCells="1">
                  <from>
                    <xdr:col>2</xdr:col>
                    <xdr:colOff>120650</xdr:colOff>
                    <xdr:row>111</xdr:row>
                    <xdr:rowOff>107950</xdr:rowOff>
                  </from>
                  <to>
                    <xdr:col>2</xdr:col>
                    <xdr:colOff>311150</xdr:colOff>
                    <xdr:row>113</xdr:row>
                    <xdr:rowOff>31750</xdr:rowOff>
                  </to>
                </anchor>
              </controlPr>
            </control>
          </mc:Choice>
        </mc:AlternateContent>
        <mc:AlternateContent xmlns:mc="http://schemas.openxmlformats.org/markup-compatibility/2006">
          <mc:Choice Requires="x14">
            <control shapeId="2900" r:id="rId98" name="Group Box 852">
              <controlPr defaultSize="0" autoFill="0" autoPict="0">
                <anchor moveWithCells="1" sizeWithCells="1">
                  <from>
                    <xdr:col>2</xdr:col>
                    <xdr:colOff>69850</xdr:colOff>
                    <xdr:row>110</xdr:row>
                    <xdr:rowOff>82550</xdr:rowOff>
                  </from>
                  <to>
                    <xdr:col>2</xdr:col>
                    <xdr:colOff>381000</xdr:colOff>
                    <xdr:row>115</xdr:row>
                    <xdr:rowOff>31750</xdr:rowOff>
                  </to>
                </anchor>
              </controlPr>
            </control>
          </mc:Choice>
        </mc:AlternateContent>
        <mc:AlternateContent xmlns:mc="http://schemas.openxmlformats.org/markup-compatibility/2006">
          <mc:Choice Requires="x14">
            <control shapeId="2901" r:id="rId99" name="Option Button 853">
              <controlPr defaultSize="0" autoFill="0" autoLine="0" autoPict="0">
                <anchor moveWithCells="1" sizeWithCells="1">
                  <from>
                    <xdr:col>2</xdr:col>
                    <xdr:colOff>120650</xdr:colOff>
                    <xdr:row>112</xdr:row>
                    <xdr:rowOff>139700</xdr:rowOff>
                  </from>
                  <to>
                    <xdr:col>2</xdr:col>
                    <xdr:colOff>311150</xdr:colOff>
                    <xdr:row>114</xdr:row>
                    <xdr:rowOff>31750</xdr:rowOff>
                  </to>
                </anchor>
              </controlPr>
            </control>
          </mc:Choice>
        </mc:AlternateContent>
        <mc:AlternateContent xmlns:mc="http://schemas.openxmlformats.org/markup-compatibility/2006">
          <mc:Choice Requires="x14">
            <control shapeId="2902" r:id="rId100" name="Option Button 854">
              <controlPr defaultSize="0" autoFill="0" autoLine="0" autoPict="0">
                <anchor moveWithCells="1" sizeWithCells="1">
                  <from>
                    <xdr:col>2</xdr:col>
                    <xdr:colOff>120650</xdr:colOff>
                    <xdr:row>113</xdr:row>
                    <xdr:rowOff>139700</xdr:rowOff>
                  </from>
                  <to>
                    <xdr:col>2</xdr:col>
                    <xdr:colOff>311150</xdr:colOff>
                    <xdr:row>115</xdr:row>
                    <xdr:rowOff>31750</xdr:rowOff>
                  </to>
                </anchor>
              </controlPr>
            </control>
          </mc:Choice>
        </mc:AlternateContent>
        <mc:AlternateContent xmlns:mc="http://schemas.openxmlformats.org/markup-compatibility/2006">
          <mc:Choice Requires="x14">
            <control shapeId="2903" r:id="rId101" name="Option Button 855">
              <controlPr defaultSize="0" autoFill="0" autoLine="0" autoPict="0">
                <anchor moveWithCells="1" sizeWithCells="1">
                  <from>
                    <xdr:col>2</xdr:col>
                    <xdr:colOff>146050</xdr:colOff>
                    <xdr:row>117</xdr:row>
                    <xdr:rowOff>114300</xdr:rowOff>
                  </from>
                  <to>
                    <xdr:col>2</xdr:col>
                    <xdr:colOff>342900</xdr:colOff>
                    <xdr:row>119</xdr:row>
                    <xdr:rowOff>6350</xdr:rowOff>
                  </to>
                </anchor>
              </controlPr>
            </control>
          </mc:Choice>
        </mc:AlternateContent>
        <mc:AlternateContent xmlns:mc="http://schemas.openxmlformats.org/markup-compatibility/2006">
          <mc:Choice Requires="x14">
            <control shapeId="2904" r:id="rId102" name="Option Button 856">
              <controlPr defaultSize="0" autoFill="0" autoLine="0" autoPict="0">
                <anchor moveWithCells="1" sizeWithCells="1">
                  <from>
                    <xdr:col>2</xdr:col>
                    <xdr:colOff>146050</xdr:colOff>
                    <xdr:row>118</xdr:row>
                    <xdr:rowOff>114300</xdr:rowOff>
                  </from>
                  <to>
                    <xdr:col>2</xdr:col>
                    <xdr:colOff>342900</xdr:colOff>
                    <xdr:row>120</xdr:row>
                    <xdr:rowOff>6350</xdr:rowOff>
                  </to>
                </anchor>
              </controlPr>
            </control>
          </mc:Choice>
        </mc:AlternateContent>
        <mc:AlternateContent xmlns:mc="http://schemas.openxmlformats.org/markup-compatibility/2006">
          <mc:Choice Requires="x14">
            <control shapeId="2905" r:id="rId103" name="Option Button 857">
              <controlPr defaultSize="0" autoFill="0" autoLine="0" autoPict="0">
                <anchor moveWithCells="1" sizeWithCells="1">
                  <from>
                    <xdr:col>2</xdr:col>
                    <xdr:colOff>146050</xdr:colOff>
                    <xdr:row>119</xdr:row>
                    <xdr:rowOff>114300</xdr:rowOff>
                  </from>
                  <to>
                    <xdr:col>2</xdr:col>
                    <xdr:colOff>342900</xdr:colOff>
                    <xdr:row>121</xdr:row>
                    <xdr:rowOff>6350</xdr:rowOff>
                  </to>
                </anchor>
              </controlPr>
            </control>
          </mc:Choice>
        </mc:AlternateContent>
        <mc:AlternateContent xmlns:mc="http://schemas.openxmlformats.org/markup-compatibility/2006">
          <mc:Choice Requires="x14">
            <control shapeId="2906" r:id="rId104" name="Group Box 858">
              <controlPr defaultSize="0" autoFill="0" autoPict="0">
                <anchor moveWithCells="1" sizeWithCells="1">
                  <from>
                    <xdr:col>2</xdr:col>
                    <xdr:colOff>82550</xdr:colOff>
                    <xdr:row>117</xdr:row>
                    <xdr:rowOff>101600</xdr:rowOff>
                  </from>
                  <to>
                    <xdr:col>2</xdr:col>
                    <xdr:colOff>406400</xdr:colOff>
                    <xdr:row>122</xdr:row>
                    <xdr:rowOff>25400</xdr:rowOff>
                  </to>
                </anchor>
              </controlPr>
            </control>
          </mc:Choice>
        </mc:AlternateContent>
        <mc:AlternateContent xmlns:mc="http://schemas.openxmlformats.org/markup-compatibility/2006">
          <mc:Choice Requires="x14">
            <control shapeId="2907" r:id="rId105" name="Option Button 859">
              <controlPr defaultSize="0" autoFill="0" autoLine="0" autoPict="0">
                <anchor moveWithCells="1" sizeWithCells="1">
                  <from>
                    <xdr:col>2</xdr:col>
                    <xdr:colOff>146050</xdr:colOff>
                    <xdr:row>120</xdr:row>
                    <xdr:rowOff>114300</xdr:rowOff>
                  </from>
                  <to>
                    <xdr:col>2</xdr:col>
                    <xdr:colOff>342900</xdr:colOff>
                    <xdr:row>122</xdr:row>
                    <xdr:rowOff>6350</xdr:rowOff>
                  </to>
                </anchor>
              </controlPr>
            </control>
          </mc:Choice>
        </mc:AlternateContent>
        <mc:AlternateContent xmlns:mc="http://schemas.openxmlformats.org/markup-compatibility/2006">
          <mc:Choice Requires="x14">
            <control shapeId="2908" r:id="rId106" name="Option Button 860">
              <controlPr defaultSize="0" autoFill="0" autoLine="0" autoPict="0">
                <anchor moveWithCells="1" sizeWithCells="1">
                  <from>
                    <xdr:col>2</xdr:col>
                    <xdr:colOff>139700</xdr:colOff>
                    <xdr:row>142</xdr:row>
                    <xdr:rowOff>114300</xdr:rowOff>
                  </from>
                  <to>
                    <xdr:col>2</xdr:col>
                    <xdr:colOff>336550</xdr:colOff>
                    <xdr:row>144</xdr:row>
                    <xdr:rowOff>6350</xdr:rowOff>
                  </to>
                </anchor>
              </controlPr>
            </control>
          </mc:Choice>
        </mc:AlternateContent>
        <mc:AlternateContent xmlns:mc="http://schemas.openxmlformats.org/markup-compatibility/2006">
          <mc:Choice Requires="x14">
            <control shapeId="2909" r:id="rId107" name="Option Button 861">
              <controlPr defaultSize="0" autoFill="0" autoLine="0" autoPict="0">
                <anchor moveWithCells="1" sizeWithCells="1">
                  <from>
                    <xdr:col>2</xdr:col>
                    <xdr:colOff>139700</xdr:colOff>
                    <xdr:row>143</xdr:row>
                    <xdr:rowOff>114300</xdr:rowOff>
                  </from>
                  <to>
                    <xdr:col>2</xdr:col>
                    <xdr:colOff>336550</xdr:colOff>
                    <xdr:row>145</xdr:row>
                    <xdr:rowOff>6350</xdr:rowOff>
                  </to>
                </anchor>
              </controlPr>
            </control>
          </mc:Choice>
        </mc:AlternateContent>
        <mc:AlternateContent xmlns:mc="http://schemas.openxmlformats.org/markup-compatibility/2006">
          <mc:Choice Requires="x14">
            <control shapeId="2910" r:id="rId108" name="Option Button 862">
              <controlPr defaultSize="0" autoFill="0" autoLine="0" autoPict="0">
                <anchor moveWithCells="1" sizeWithCells="1">
                  <from>
                    <xdr:col>2</xdr:col>
                    <xdr:colOff>139700</xdr:colOff>
                    <xdr:row>144</xdr:row>
                    <xdr:rowOff>114300</xdr:rowOff>
                  </from>
                  <to>
                    <xdr:col>2</xdr:col>
                    <xdr:colOff>336550</xdr:colOff>
                    <xdr:row>146</xdr:row>
                    <xdr:rowOff>6350</xdr:rowOff>
                  </to>
                </anchor>
              </controlPr>
            </control>
          </mc:Choice>
        </mc:AlternateContent>
        <mc:AlternateContent xmlns:mc="http://schemas.openxmlformats.org/markup-compatibility/2006">
          <mc:Choice Requires="x14">
            <control shapeId="2911" r:id="rId109" name="Group Box 863">
              <controlPr defaultSize="0" autoFill="0" autoPict="0">
                <anchor moveWithCells="1" sizeWithCells="1">
                  <from>
                    <xdr:col>2</xdr:col>
                    <xdr:colOff>76200</xdr:colOff>
                    <xdr:row>142</xdr:row>
                    <xdr:rowOff>101600</xdr:rowOff>
                  </from>
                  <to>
                    <xdr:col>2</xdr:col>
                    <xdr:colOff>387350</xdr:colOff>
                    <xdr:row>147</xdr:row>
                    <xdr:rowOff>25400</xdr:rowOff>
                  </to>
                </anchor>
              </controlPr>
            </control>
          </mc:Choice>
        </mc:AlternateContent>
        <mc:AlternateContent xmlns:mc="http://schemas.openxmlformats.org/markup-compatibility/2006">
          <mc:Choice Requires="x14">
            <control shapeId="2912" r:id="rId110" name="Option Button 864">
              <controlPr defaultSize="0" autoFill="0" autoLine="0" autoPict="0">
                <anchor moveWithCells="1" sizeWithCells="1">
                  <from>
                    <xdr:col>2</xdr:col>
                    <xdr:colOff>139700</xdr:colOff>
                    <xdr:row>145</xdr:row>
                    <xdr:rowOff>114300</xdr:rowOff>
                  </from>
                  <to>
                    <xdr:col>2</xdr:col>
                    <xdr:colOff>336550</xdr:colOff>
                    <xdr:row>147</xdr:row>
                    <xdr:rowOff>6350</xdr:rowOff>
                  </to>
                </anchor>
              </controlPr>
            </control>
          </mc:Choice>
        </mc:AlternateContent>
        <mc:AlternateContent xmlns:mc="http://schemas.openxmlformats.org/markup-compatibility/2006">
          <mc:Choice Requires="x14">
            <control shapeId="2913" r:id="rId111" name="Option Button 865">
              <controlPr defaultSize="0" autoFill="0" autoLine="0" autoPict="0">
                <anchor moveWithCells="1" sizeWithCells="1">
                  <from>
                    <xdr:col>2</xdr:col>
                    <xdr:colOff>152400</xdr:colOff>
                    <xdr:row>196</xdr:row>
                    <xdr:rowOff>139700</xdr:rowOff>
                  </from>
                  <to>
                    <xdr:col>2</xdr:col>
                    <xdr:colOff>336550</xdr:colOff>
                    <xdr:row>198</xdr:row>
                    <xdr:rowOff>31750</xdr:rowOff>
                  </to>
                </anchor>
              </controlPr>
            </control>
          </mc:Choice>
        </mc:AlternateContent>
        <mc:AlternateContent xmlns:mc="http://schemas.openxmlformats.org/markup-compatibility/2006">
          <mc:Choice Requires="x14">
            <control shapeId="2914" r:id="rId112" name="Group Box 866">
              <controlPr defaultSize="0" autoFill="0" autoPict="0">
                <anchor moveWithCells="1" sizeWithCells="1">
                  <from>
                    <xdr:col>2</xdr:col>
                    <xdr:colOff>101600</xdr:colOff>
                    <xdr:row>196</xdr:row>
                    <xdr:rowOff>120650</xdr:rowOff>
                  </from>
                  <to>
                    <xdr:col>2</xdr:col>
                    <xdr:colOff>412750</xdr:colOff>
                    <xdr:row>202</xdr:row>
                    <xdr:rowOff>38100</xdr:rowOff>
                  </to>
                </anchor>
              </controlPr>
            </control>
          </mc:Choice>
        </mc:AlternateContent>
        <mc:AlternateContent xmlns:mc="http://schemas.openxmlformats.org/markup-compatibility/2006">
          <mc:Choice Requires="x14">
            <control shapeId="2915" r:id="rId113" name="Option Button 867">
              <controlPr defaultSize="0" autoFill="0" autoLine="0" autoPict="0">
                <anchor moveWithCells="1" sizeWithCells="1">
                  <from>
                    <xdr:col>2</xdr:col>
                    <xdr:colOff>152400</xdr:colOff>
                    <xdr:row>197</xdr:row>
                    <xdr:rowOff>120650</xdr:rowOff>
                  </from>
                  <to>
                    <xdr:col>2</xdr:col>
                    <xdr:colOff>336550</xdr:colOff>
                    <xdr:row>199</xdr:row>
                    <xdr:rowOff>6350</xdr:rowOff>
                  </to>
                </anchor>
              </controlPr>
            </control>
          </mc:Choice>
        </mc:AlternateContent>
        <mc:AlternateContent xmlns:mc="http://schemas.openxmlformats.org/markup-compatibility/2006">
          <mc:Choice Requires="x14">
            <control shapeId="2916" r:id="rId114" name="Option Button 868">
              <controlPr defaultSize="0" autoFill="0" autoLine="0" autoPict="0">
                <anchor moveWithCells="1" sizeWithCells="1">
                  <from>
                    <xdr:col>2</xdr:col>
                    <xdr:colOff>152400</xdr:colOff>
                    <xdr:row>198</xdr:row>
                    <xdr:rowOff>114300</xdr:rowOff>
                  </from>
                  <to>
                    <xdr:col>2</xdr:col>
                    <xdr:colOff>336550</xdr:colOff>
                    <xdr:row>200</xdr:row>
                    <xdr:rowOff>6350</xdr:rowOff>
                  </to>
                </anchor>
              </controlPr>
            </control>
          </mc:Choice>
        </mc:AlternateContent>
        <mc:AlternateContent xmlns:mc="http://schemas.openxmlformats.org/markup-compatibility/2006">
          <mc:Choice Requires="x14">
            <control shapeId="2917" r:id="rId115" name="Option Button 869">
              <controlPr defaultSize="0" autoFill="0" autoLine="0" autoPict="0">
                <anchor moveWithCells="1" sizeWithCells="1">
                  <from>
                    <xdr:col>2</xdr:col>
                    <xdr:colOff>152400</xdr:colOff>
                    <xdr:row>199</xdr:row>
                    <xdr:rowOff>101600</xdr:rowOff>
                  </from>
                  <to>
                    <xdr:col>2</xdr:col>
                    <xdr:colOff>336550</xdr:colOff>
                    <xdr:row>200</xdr:row>
                    <xdr:rowOff>152400</xdr:rowOff>
                  </to>
                </anchor>
              </controlPr>
            </control>
          </mc:Choice>
        </mc:AlternateContent>
        <mc:AlternateContent xmlns:mc="http://schemas.openxmlformats.org/markup-compatibility/2006">
          <mc:Choice Requires="x14">
            <control shapeId="2918" r:id="rId116" name="Option Button 870">
              <controlPr defaultSize="0" autoFill="0" autoLine="0" autoPict="0">
                <anchor moveWithCells="1" sizeWithCells="1">
                  <from>
                    <xdr:col>2</xdr:col>
                    <xdr:colOff>152400</xdr:colOff>
                    <xdr:row>200</xdr:row>
                    <xdr:rowOff>107950</xdr:rowOff>
                  </from>
                  <to>
                    <xdr:col>2</xdr:col>
                    <xdr:colOff>336550</xdr:colOff>
                    <xdr:row>202</xdr:row>
                    <xdr:rowOff>0</xdr:rowOff>
                  </to>
                </anchor>
              </controlPr>
            </control>
          </mc:Choice>
        </mc:AlternateContent>
        <mc:AlternateContent xmlns:mc="http://schemas.openxmlformats.org/markup-compatibility/2006">
          <mc:Choice Requires="x14">
            <control shapeId="2919" r:id="rId117" name="Group Box 871">
              <controlPr defaultSize="0" autoFill="0" autoPict="0">
                <anchor moveWithCells="1" sizeWithCells="1">
                  <from>
                    <xdr:col>2</xdr:col>
                    <xdr:colOff>101600</xdr:colOff>
                    <xdr:row>204</xdr:row>
                    <xdr:rowOff>158750</xdr:rowOff>
                  </from>
                  <to>
                    <xdr:col>2</xdr:col>
                    <xdr:colOff>406400</xdr:colOff>
                    <xdr:row>208</xdr:row>
                    <xdr:rowOff>69850</xdr:rowOff>
                  </to>
                </anchor>
              </controlPr>
            </control>
          </mc:Choice>
        </mc:AlternateContent>
        <mc:AlternateContent xmlns:mc="http://schemas.openxmlformats.org/markup-compatibility/2006">
          <mc:Choice Requires="x14">
            <control shapeId="2920" r:id="rId118" name="Option Button 872">
              <controlPr defaultSize="0" autoFill="0" autoLine="0" autoPict="0">
                <anchor moveWithCells="1" sizeWithCells="1">
                  <from>
                    <xdr:col>2</xdr:col>
                    <xdr:colOff>177800</xdr:colOff>
                    <xdr:row>204</xdr:row>
                    <xdr:rowOff>158750</xdr:rowOff>
                  </from>
                  <to>
                    <xdr:col>2</xdr:col>
                    <xdr:colOff>368300</xdr:colOff>
                    <xdr:row>206</xdr:row>
                    <xdr:rowOff>44450</xdr:rowOff>
                  </to>
                </anchor>
              </controlPr>
            </control>
          </mc:Choice>
        </mc:AlternateContent>
        <mc:AlternateContent xmlns:mc="http://schemas.openxmlformats.org/markup-compatibility/2006">
          <mc:Choice Requires="x14">
            <control shapeId="2921" r:id="rId119" name="Option Button 873">
              <controlPr defaultSize="0" autoFill="0" autoLine="0" autoPict="0">
                <anchor moveWithCells="1" sizeWithCells="1">
                  <from>
                    <xdr:col>2</xdr:col>
                    <xdr:colOff>177800</xdr:colOff>
                    <xdr:row>205</xdr:row>
                    <xdr:rowOff>158750</xdr:rowOff>
                  </from>
                  <to>
                    <xdr:col>2</xdr:col>
                    <xdr:colOff>368300</xdr:colOff>
                    <xdr:row>207</xdr:row>
                    <xdr:rowOff>44450</xdr:rowOff>
                  </to>
                </anchor>
              </controlPr>
            </control>
          </mc:Choice>
        </mc:AlternateContent>
        <mc:AlternateContent xmlns:mc="http://schemas.openxmlformats.org/markup-compatibility/2006">
          <mc:Choice Requires="x14">
            <control shapeId="2922" r:id="rId120" name="Option Button 874">
              <controlPr defaultSize="0" autoFill="0" autoLine="0" autoPict="0">
                <anchor moveWithCells="1" sizeWithCells="1">
                  <from>
                    <xdr:col>2</xdr:col>
                    <xdr:colOff>177800</xdr:colOff>
                    <xdr:row>206</xdr:row>
                    <xdr:rowOff>158750</xdr:rowOff>
                  </from>
                  <to>
                    <xdr:col>2</xdr:col>
                    <xdr:colOff>368300</xdr:colOff>
                    <xdr:row>208</xdr:row>
                    <xdr:rowOff>44450</xdr:rowOff>
                  </to>
                </anchor>
              </controlPr>
            </control>
          </mc:Choice>
        </mc:AlternateContent>
        <mc:AlternateContent xmlns:mc="http://schemas.openxmlformats.org/markup-compatibility/2006">
          <mc:Choice Requires="x14">
            <control shapeId="2923" r:id="rId121" name="Option Button 875">
              <controlPr defaultSize="0" autoFill="0" autoLine="0" autoPict="0">
                <anchor moveWithCells="1" sizeWithCells="1">
                  <from>
                    <xdr:col>2</xdr:col>
                    <xdr:colOff>146050</xdr:colOff>
                    <xdr:row>210</xdr:row>
                    <xdr:rowOff>139700</xdr:rowOff>
                  </from>
                  <to>
                    <xdr:col>2</xdr:col>
                    <xdr:colOff>336550</xdr:colOff>
                    <xdr:row>212</xdr:row>
                    <xdr:rowOff>25400</xdr:rowOff>
                  </to>
                </anchor>
              </controlPr>
            </control>
          </mc:Choice>
        </mc:AlternateContent>
        <mc:AlternateContent xmlns:mc="http://schemas.openxmlformats.org/markup-compatibility/2006">
          <mc:Choice Requires="x14">
            <control shapeId="2924" r:id="rId122" name="Option Button 876">
              <controlPr defaultSize="0" autoFill="0" autoLine="0" autoPict="0">
                <anchor moveWithCells="1" sizeWithCells="1">
                  <from>
                    <xdr:col>2</xdr:col>
                    <xdr:colOff>146050</xdr:colOff>
                    <xdr:row>211</xdr:row>
                    <xdr:rowOff>139700</xdr:rowOff>
                  </from>
                  <to>
                    <xdr:col>2</xdr:col>
                    <xdr:colOff>336550</xdr:colOff>
                    <xdr:row>213</xdr:row>
                    <xdr:rowOff>25400</xdr:rowOff>
                  </to>
                </anchor>
              </controlPr>
            </control>
          </mc:Choice>
        </mc:AlternateContent>
        <mc:AlternateContent xmlns:mc="http://schemas.openxmlformats.org/markup-compatibility/2006">
          <mc:Choice Requires="x14">
            <control shapeId="2925" r:id="rId123" name="Group Box 877">
              <controlPr defaultSize="0" autoFill="0" autoPict="0">
                <anchor moveWithCells="1" sizeWithCells="1">
                  <from>
                    <xdr:col>2</xdr:col>
                    <xdr:colOff>101600</xdr:colOff>
                    <xdr:row>210</xdr:row>
                    <xdr:rowOff>82550</xdr:rowOff>
                  </from>
                  <to>
                    <xdr:col>2</xdr:col>
                    <xdr:colOff>412750</xdr:colOff>
                    <xdr:row>216</xdr:row>
                    <xdr:rowOff>69850</xdr:rowOff>
                  </to>
                </anchor>
              </controlPr>
            </control>
          </mc:Choice>
        </mc:AlternateContent>
        <mc:AlternateContent xmlns:mc="http://schemas.openxmlformats.org/markup-compatibility/2006">
          <mc:Choice Requires="x14">
            <control shapeId="2926" r:id="rId124" name="Option Button 878">
              <controlPr defaultSize="0" autoFill="0" autoLine="0" autoPict="0">
                <anchor moveWithCells="1" sizeWithCells="1">
                  <from>
                    <xdr:col>2</xdr:col>
                    <xdr:colOff>146050</xdr:colOff>
                    <xdr:row>212</xdr:row>
                    <xdr:rowOff>139700</xdr:rowOff>
                  </from>
                  <to>
                    <xdr:col>2</xdr:col>
                    <xdr:colOff>336550</xdr:colOff>
                    <xdr:row>214</xdr:row>
                    <xdr:rowOff>25400</xdr:rowOff>
                  </to>
                </anchor>
              </controlPr>
            </control>
          </mc:Choice>
        </mc:AlternateContent>
        <mc:AlternateContent xmlns:mc="http://schemas.openxmlformats.org/markup-compatibility/2006">
          <mc:Choice Requires="x14">
            <control shapeId="2927" r:id="rId125" name="Option Button 879">
              <controlPr defaultSize="0" autoFill="0" autoLine="0" autoPict="0">
                <anchor moveWithCells="1" sizeWithCells="1">
                  <from>
                    <xdr:col>2</xdr:col>
                    <xdr:colOff>146050</xdr:colOff>
                    <xdr:row>213</xdr:row>
                    <xdr:rowOff>146050</xdr:rowOff>
                  </from>
                  <to>
                    <xdr:col>2</xdr:col>
                    <xdr:colOff>336550</xdr:colOff>
                    <xdr:row>215</xdr:row>
                    <xdr:rowOff>38100</xdr:rowOff>
                  </to>
                </anchor>
              </controlPr>
            </control>
          </mc:Choice>
        </mc:AlternateContent>
        <mc:AlternateContent xmlns:mc="http://schemas.openxmlformats.org/markup-compatibility/2006">
          <mc:Choice Requires="x14">
            <control shapeId="2928" r:id="rId126" name="Option Button 880">
              <controlPr defaultSize="0" autoFill="0" autoLine="0" autoPict="0">
                <anchor moveWithCells="1" sizeWithCells="1">
                  <from>
                    <xdr:col>2</xdr:col>
                    <xdr:colOff>146050</xdr:colOff>
                    <xdr:row>214</xdr:row>
                    <xdr:rowOff>146050</xdr:rowOff>
                  </from>
                  <to>
                    <xdr:col>2</xdr:col>
                    <xdr:colOff>336550</xdr:colOff>
                    <xdr:row>216</xdr:row>
                    <xdr:rowOff>44450</xdr:rowOff>
                  </to>
                </anchor>
              </controlPr>
            </control>
          </mc:Choice>
        </mc:AlternateContent>
        <mc:AlternateContent xmlns:mc="http://schemas.openxmlformats.org/markup-compatibility/2006">
          <mc:Choice Requires="x14">
            <control shapeId="2935" r:id="rId127" name="Option Button 887">
              <controlPr defaultSize="0" autoFill="0" autoLine="0" autoPict="0">
                <anchor moveWithCells="1" sizeWithCells="1">
                  <from>
                    <xdr:col>2</xdr:col>
                    <xdr:colOff>139700</xdr:colOff>
                    <xdr:row>74</xdr:row>
                    <xdr:rowOff>152400</xdr:rowOff>
                  </from>
                  <to>
                    <xdr:col>2</xdr:col>
                    <xdr:colOff>323850</xdr:colOff>
                    <xdr:row>76</xdr:row>
                    <xdr:rowOff>25400</xdr:rowOff>
                  </to>
                </anchor>
              </controlPr>
            </control>
          </mc:Choice>
        </mc:AlternateContent>
        <mc:AlternateContent xmlns:mc="http://schemas.openxmlformats.org/markup-compatibility/2006">
          <mc:Choice Requires="x14">
            <control shapeId="2936" r:id="rId128" name="Group Box 888">
              <controlPr defaultSize="0" autoFill="0" autoPict="0">
                <anchor moveWithCells="1" sizeWithCells="1">
                  <from>
                    <xdr:col>2</xdr:col>
                    <xdr:colOff>82550</xdr:colOff>
                    <xdr:row>74</xdr:row>
                    <xdr:rowOff>146050</xdr:rowOff>
                  </from>
                  <to>
                    <xdr:col>2</xdr:col>
                    <xdr:colOff>400050</xdr:colOff>
                    <xdr:row>80</xdr:row>
                    <xdr:rowOff>25400</xdr:rowOff>
                  </to>
                </anchor>
              </controlPr>
            </control>
          </mc:Choice>
        </mc:AlternateContent>
        <mc:AlternateContent xmlns:mc="http://schemas.openxmlformats.org/markup-compatibility/2006">
          <mc:Choice Requires="x14">
            <control shapeId="2937" r:id="rId129" name="Option Button 889">
              <controlPr defaultSize="0" autoFill="0" autoLine="0" autoPict="0">
                <anchor moveWithCells="1" sizeWithCells="1">
                  <from>
                    <xdr:col>2</xdr:col>
                    <xdr:colOff>139700</xdr:colOff>
                    <xdr:row>75</xdr:row>
                    <xdr:rowOff>139700</xdr:rowOff>
                  </from>
                  <to>
                    <xdr:col>2</xdr:col>
                    <xdr:colOff>323850</xdr:colOff>
                    <xdr:row>77</xdr:row>
                    <xdr:rowOff>6350</xdr:rowOff>
                  </to>
                </anchor>
              </controlPr>
            </control>
          </mc:Choice>
        </mc:AlternateContent>
        <mc:AlternateContent xmlns:mc="http://schemas.openxmlformats.org/markup-compatibility/2006">
          <mc:Choice Requires="x14">
            <control shapeId="2938" r:id="rId130" name="Option Button 890">
              <controlPr defaultSize="0" autoFill="0" autoLine="0" autoPict="0">
                <anchor moveWithCells="1" sizeWithCells="1">
                  <from>
                    <xdr:col>2</xdr:col>
                    <xdr:colOff>139700</xdr:colOff>
                    <xdr:row>76</xdr:row>
                    <xdr:rowOff>107950</xdr:rowOff>
                  </from>
                  <to>
                    <xdr:col>2</xdr:col>
                    <xdr:colOff>323850</xdr:colOff>
                    <xdr:row>77</xdr:row>
                    <xdr:rowOff>158750</xdr:rowOff>
                  </to>
                </anchor>
              </controlPr>
            </control>
          </mc:Choice>
        </mc:AlternateContent>
        <mc:AlternateContent xmlns:mc="http://schemas.openxmlformats.org/markup-compatibility/2006">
          <mc:Choice Requires="x14">
            <control shapeId="2939" r:id="rId131" name="Option Button 891">
              <controlPr defaultSize="0" autoFill="0" autoLine="0" autoPict="0">
                <anchor moveWithCells="1" sizeWithCells="1">
                  <from>
                    <xdr:col>2</xdr:col>
                    <xdr:colOff>139700</xdr:colOff>
                    <xdr:row>77</xdr:row>
                    <xdr:rowOff>88900</xdr:rowOff>
                  </from>
                  <to>
                    <xdr:col>2</xdr:col>
                    <xdr:colOff>323850</xdr:colOff>
                    <xdr:row>78</xdr:row>
                    <xdr:rowOff>152400</xdr:rowOff>
                  </to>
                </anchor>
              </controlPr>
            </control>
          </mc:Choice>
        </mc:AlternateContent>
        <mc:AlternateContent xmlns:mc="http://schemas.openxmlformats.org/markup-compatibility/2006">
          <mc:Choice Requires="x14">
            <control shapeId="2940" r:id="rId132" name="Option Button 892">
              <controlPr defaultSize="0" autoFill="0" autoLine="0" autoPict="0">
                <anchor moveWithCells="1" sizeWithCells="1">
                  <from>
                    <xdr:col>2</xdr:col>
                    <xdr:colOff>139700</xdr:colOff>
                    <xdr:row>78</xdr:row>
                    <xdr:rowOff>101600</xdr:rowOff>
                  </from>
                  <to>
                    <xdr:col>2</xdr:col>
                    <xdr:colOff>323850</xdr:colOff>
                    <xdr:row>79</xdr:row>
                    <xdr:rowOff>152400</xdr:rowOff>
                  </to>
                </anchor>
              </controlPr>
            </control>
          </mc:Choice>
        </mc:AlternateContent>
        <mc:AlternateContent xmlns:mc="http://schemas.openxmlformats.org/markup-compatibility/2006">
          <mc:Choice Requires="x14">
            <control shapeId="2947" r:id="rId133" name="Option Button 899">
              <controlPr defaultSize="0" autoFill="0" autoLine="0" autoPict="0">
                <anchor moveWithCells="1" sizeWithCells="1">
                  <from>
                    <xdr:col>2</xdr:col>
                    <xdr:colOff>127000</xdr:colOff>
                    <xdr:row>239</xdr:row>
                    <xdr:rowOff>133350</xdr:rowOff>
                  </from>
                  <to>
                    <xdr:col>2</xdr:col>
                    <xdr:colOff>311150</xdr:colOff>
                    <xdr:row>241</xdr:row>
                    <xdr:rowOff>31750</xdr:rowOff>
                  </to>
                </anchor>
              </controlPr>
            </control>
          </mc:Choice>
        </mc:AlternateContent>
        <mc:AlternateContent xmlns:mc="http://schemas.openxmlformats.org/markup-compatibility/2006">
          <mc:Choice Requires="x14">
            <control shapeId="2948" r:id="rId134" name="Group Box 900">
              <controlPr defaultSize="0" autoFill="0" autoPict="0">
                <anchor moveWithCells="1" sizeWithCells="1">
                  <from>
                    <xdr:col>2</xdr:col>
                    <xdr:colOff>69850</xdr:colOff>
                    <xdr:row>239</xdr:row>
                    <xdr:rowOff>127000</xdr:rowOff>
                  </from>
                  <to>
                    <xdr:col>2</xdr:col>
                    <xdr:colOff>393700</xdr:colOff>
                    <xdr:row>245</xdr:row>
                    <xdr:rowOff>44450</xdr:rowOff>
                  </to>
                </anchor>
              </controlPr>
            </control>
          </mc:Choice>
        </mc:AlternateContent>
        <mc:AlternateContent xmlns:mc="http://schemas.openxmlformats.org/markup-compatibility/2006">
          <mc:Choice Requires="x14">
            <control shapeId="2949" r:id="rId135" name="Option Button 901">
              <controlPr defaultSize="0" autoFill="0" autoLine="0" autoPict="0">
                <anchor moveWithCells="1" sizeWithCells="1">
                  <from>
                    <xdr:col>2</xdr:col>
                    <xdr:colOff>127000</xdr:colOff>
                    <xdr:row>240</xdr:row>
                    <xdr:rowOff>127000</xdr:rowOff>
                  </from>
                  <to>
                    <xdr:col>2</xdr:col>
                    <xdr:colOff>311150</xdr:colOff>
                    <xdr:row>242</xdr:row>
                    <xdr:rowOff>12700</xdr:rowOff>
                  </to>
                </anchor>
              </controlPr>
            </control>
          </mc:Choice>
        </mc:AlternateContent>
        <mc:AlternateContent xmlns:mc="http://schemas.openxmlformats.org/markup-compatibility/2006">
          <mc:Choice Requires="x14">
            <control shapeId="2950" r:id="rId136" name="Option Button 902">
              <controlPr defaultSize="0" autoFill="0" autoLine="0" autoPict="0">
                <anchor moveWithCells="1" sizeWithCells="1">
                  <from>
                    <xdr:col>2</xdr:col>
                    <xdr:colOff>127000</xdr:colOff>
                    <xdr:row>241</xdr:row>
                    <xdr:rowOff>120650</xdr:rowOff>
                  </from>
                  <to>
                    <xdr:col>2</xdr:col>
                    <xdr:colOff>311150</xdr:colOff>
                    <xdr:row>243</xdr:row>
                    <xdr:rowOff>12700</xdr:rowOff>
                  </to>
                </anchor>
              </controlPr>
            </control>
          </mc:Choice>
        </mc:AlternateContent>
        <mc:AlternateContent xmlns:mc="http://schemas.openxmlformats.org/markup-compatibility/2006">
          <mc:Choice Requires="x14">
            <control shapeId="2951" r:id="rId137" name="Option Button 903">
              <controlPr defaultSize="0" autoFill="0" autoLine="0" autoPict="0">
                <anchor moveWithCells="1" sizeWithCells="1">
                  <from>
                    <xdr:col>2</xdr:col>
                    <xdr:colOff>127000</xdr:colOff>
                    <xdr:row>242</xdr:row>
                    <xdr:rowOff>101600</xdr:rowOff>
                  </from>
                  <to>
                    <xdr:col>2</xdr:col>
                    <xdr:colOff>311150</xdr:colOff>
                    <xdr:row>243</xdr:row>
                    <xdr:rowOff>158750</xdr:rowOff>
                  </to>
                </anchor>
              </controlPr>
            </control>
          </mc:Choice>
        </mc:AlternateContent>
        <mc:AlternateContent xmlns:mc="http://schemas.openxmlformats.org/markup-compatibility/2006">
          <mc:Choice Requires="x14">
            <control shapeId="2952" r:id="rId138" name="Option Button 904">
              <controlPr defaultSize="0" autoFill="0" autoLine="0" autoPict="0">
                <anchor moveWithCells="1" sizeWithCells="1">
                  <from>
                    <xdr:col>2</xdr:col>
                    <xdr:colOff>127000</xdr:colOff>
                    <xdr:row>243</xdr:row>
                    <xdr:rowOff>114300</xdr:rowOff>
                  </from>
                  <to>
                    <xdr:col>2</xdr:col>
                    <xdr:colOff>311150</xdr:colOff>
                    <xdr:row>245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D8F1-775A-4FA6-9E03-F8E10CF040C0}">
  <sheetPr codeName="Sheet2">
    <pageSetUpPr fitToPage="1"/>
  </sheetPr>
  <dimension ref="A3:C22"/>
  <sheetViews>
    <sheetView showGridLines="0" workbookViewId="0">
      <selection activeCell="B13" sqref="B13"/>
    </sheetView>
  </sheetViews>
  <sheetFormatPr defaultRowHeight="12.5" x14ac:dyDescent="0.25"/>
  <cols>
    <col min="2" max="2" width="100.6328125" style="30" customWidth="1"/>
  </cols>
  <sheetData>
    <row r="3" spans="1:3" ht="18" x14ac:dyDescent="0.25">
      <c r="B3" s="31" t="s">
        <v>8</v>
      </c>
    </row>
    <row r="5" spans="1:3" ht="20" x14ac:dyDescent="0.25">
      <c r="A5" s="28" t="s">
        <v>6</v>
      </c>
      <c r="B5" s="32" t="s">
        <v>12</v>
      </c>
    </row>
    <row r="7" spans="1:3" ht="20" x14ac:dyDescent="0.25">
      <c r="A7" s="28"/>
      <c r="B7" s="32"/>
    </row>
    <row r="8" spans="1:3" ht="14" x14ac:dyDescent="0.25">
      <c r="B8" s="29"/>
    </row>
    <row r="9" spans="1:3" ht="20" x14ac:dyDescent="0.25">
      <c r="A9" s="28"/>
      <c r="B9" s="32"/>
    </row>
    <row r="10" spans="1:3" ht="14" x14ac:dyDescent="0.25">
      <c r="B10" s="29"/>
    </row>
    <row r="11" spans="1:3" ht="20" x14ac:dyDescent="0.25">
      <c r="A11" s="28"/>
      <c r="B11" s="29"/>
    </row>
    <row r="12" spans="1:3" ht="34.5" customHeight="1" x14ac:dyDescent="0.25">
      <c r="A12" s="28"/>
      <c r="B12" s="32"/>
    </row>
    <row r="13" spans="1:3" ht="34.5" customHeight="1" x14ac:dyDescent="0.35">
      <c r="A13" s="28"/>
      <c r="B13" s="37"/>
      <c r="C13" s="35"/>
    </row>
    <row r="14" spans="1:3" ht="20" x14ac:dyDescent="0.25">
      <c r="A14" s="28"/>
      <c r="B14" s="33"/>
    </row>
    <row r="15" spans="1:3" ht="20" x14ac:dyDescent="0.25">
      <c r="A15" s="28"/>
      <c r="B15" s="33"/>
    </row>
    <row r="16" spans="1:3" ht="20" x14ac:dyDescent="0.25">
      <c r="A16" s="28"/>
      <c r="B16" s="36"/>
    </row>
    <row r="17" spans="1:3" ht="20" x14ac:dyDescent="0.25">
      <c r="A17" s="28"/>
      <c r="B17" s="36"/>
    </row>
    <row r="18" spans="1:3" ht="14" x14ac:dyDescent="0.25">
      <c r="B18" s="39"/>
    </row>
    <row r="19" spans="1:3" ht="14" x14ac:dyDescent="0.25">
      <c r="B19" s="40"/>
    </row>
    <row r="20" spans="1:3" ht="15.5" x14ac:dyDescent="0.25">
      <c r="A20" s="27"/>
      <c r="B20" s="40"/>
    </row>
    <row r="21" spans="1:3" ht="20.25" customHeight="1" x14ac:dyDescent="0.25">
      <c r="B21" s="40"/>
    </row>
    <row r="22" spans="1:3" ht="15.5" x14ac:dyDescent="0.35">
      <c r="B22" s="38"/>
      <c r="C22" s="35"/>
    </row>
  </sheetData>
  <sheetProtection password="CA7F" sheet="1" objects="1" scenarios="1"/>
  <phoneticPr fontId="2" type="noConversion"/>
  <pageMargins left="0.75" right="0.75" top="1" bottom="1" header="0.5" footer="0.5"/>
  <pageSetup scale="82" orientation="portrait" r:id="rId1"/>
  <headerFooter alignWithMargins="0">
    <oddHeader>&amp;C&amp;"Arial,Bold"&amp;12Private Duty Nursing Acuity Grid
Scoring Guidelines</oddHeader>
    <oddFooter>&amp;L&amp;8October 2009 Version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4907-0A3A-45E3-83DD-6A97AE5E1BFB}">
  <sheetPr codeName="Sheet3"/>
  <dimension ref="A2:A29"/>
  <sheetViews>
    <sheetView workbookViewId="0"/>
  </sheetViews>
  <sheetFormatPr defaultRowHeight="12.5" x14ac:dyDescent="0.25"/>
  <cols>
    <col min="1" max="1" width="91.36328125" customWidth="1"/>
  </cols>
  <sheetData>
    <row r="2" spans="1:1" ht="25" x14ac:dyDescent="0.5">
      <c r="A2" s="34" t="s">
        <v>4</v>
      </c>
    </row>
    <row r="5" spans="1:1" ht="27.5" x14ac:dyDescent="0.55000000000000004">
      <c r="A5" s="1"/>
    </row>
    <row r="6" spans="1:1" ht="27.5" x14ac:dyDescent="0.55000000000000004">
      <c r="A6" s="1"/>
    </row>
    <row r="7" spans="1:1" ht="27.5" x14ac:dyDescent="0.55000000000000004">
      <c r="A7" s="1"/>
    </row>
    <row r="8" spans="1:1" ht="27.5" x14ac:dyDescent="0.55000000000000004">
      <c r="A8" s="1"/>
    </row>
    <row r="9" spans="1:1" ht="27.5" x14ac:dyDescent="0.55000000000000004">
      <c r="A9" s="1"/>
    </row>
    <row r="10" spans="1:1" ht="27.5" x14ac:dyDescent="0.55000000000000004">
      <c r="A10" s="1"/>
    </row>
    <row r="11" spans="1:1" ht="27.5" x14ac:dyDescent="0.55000000000000004">
      <c r="A11" s="1"/>
    </row>
    <row r="12" spans="1:1" ht="27.5" x14ac:dyDescent="0.55000000000000004">
      <c r="A12" s="1"/>
    </row>
    <row r="13" spans="1:1" ht="27.5" x14ac:dyDescent="0.55000000000000004">
      <c r="A13" s="1"/>
    </row>
    <row r="14" spans="1:1" ht="27.5" x14ac:dyDescent="0.55000000000000004">
      <c r="A14" s="1"/>
    </row>
    <row r="15" spans="1:1" ht="27.5" x14ac:dyDescent="0.55000000000000004">
      <c r="A15" s="1"/>
    </row>
    <row r="16" spans="1:1" ht="27.5" x14ac:dyDescent="0.55000000000000004">
      <c r="A16" s="1"/>
    </row>
    <row r="17" spans="1:1" ht="27.5" x14ac:dyDescent="0.55000000000000004">
      <c r="A17" s="1"/>
    </row>
    <row r="18" spans="1:1" ht="27.5" x14ac:dyDescent="0.55000000000000004">
      <c r="A18" s="1"/>
    </row>
    <row r="19" spans="1:1" ht="27.5" x14ac:dyDescent="0.55000000000000004">
      <c r="A19" s="1"/>
    </row>
    <row r="20" spans="1:1" ht="27.5" x14ac:dyDescent="0.55000000000000004">
      <c r="A20" s="1"/>
    </row>
    <row r="21" spans="1:1" ht="27.5" x14ac:dyDescent="0.55000000000000004">
      <c r="A21" s="1"/>
    </row>
    <row r="22" spans="1:1" ht="27.5" x14ac:dyDescent="0.55000000000000004">
      <c r="A22" s="1"/>
    </row>
    <row r="23" spans="1:1" ht="27.5" x14ac:dyDescent="0.55000000000000004">
      <c r="A23" s="1"/>
    </row>
    <row r="24" spans="1:1" ht="27.5" x14ac:dyDescent="0.55000000000000004">
      <c r="A24" s="1"/>
    </row>
    <row r="25" spans="1:1" ht="27.5" x14ac:dyDescent="0.55000000000000004">
      <c r="A25" s="1"/>
    </row>
    <row r="26" spans="1:1" ht="16" thickBot="1" x14ac:dyDescent="0.4">
      <c r="A26" s="2" t="s">
        <v>5</v>
      </c>
    </row>
    <row r="27" spans="1:1" ht="27.5" x14ac:dyDescent="0.55000000000000004">
      <c r="A27" s="1"/>
    </row>
    <row r="28" spans="1:1" ht="27.5" x14ac:dyDescent="0.55000000000000004">
      <c r="A28" s="1"/>
    </row>
    <row r="29" spans="1:1" ht="27.5" x14ac:dyDescent="0.55000000000000004">
      <c r="A29" s="1"/>
    </row>
  </sheetData>
  <phoneticPr fontId="2" type="noConversion"/>
  <printOptions gridLines="1"/>
  <pageMargins left="0.75" right="0.75" top="1" bottom="1" header="0.5" footer="0.5"/>
  <pageSetup orientation="portrait" blackAndWhite="1" r:id="rId1"/>
  <headerFooter alignWithMargins="0">
    <oddHeader>&amp;C&amp;"Arial,Bold"&amp;16Private Duty Nursing
Acuity Grid</oddHeader>
    <oddFooter>&amp;LCompleted by: ____________________________________________________&amp;R&amp;D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FE503-EEB7-49BF-8741-330F93D77C6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A5793A0-7797-4D86-AD45-4A9484BD0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FABB9D-C09A-4FC7-A4F9-9642268AA3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Nursing Acuity Grid</vt:lpstr>
      <vt:lpstr>Scoring Guidelines</vt:lpstr>
      <vt:lpstr>Comments</vt:lpstr>
      <vt:lpstr>'Nursing Acuity Grid'!Print_Area</vt:lpstr>
    </vt:vector>
  </TitlesOfParts>
  <Company>Utah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LMorrise</dc:creator>
  <cp:lastModifiedBy>JoLynn Rice</cp:lastModifiedBy>
  <cp:lastPrinted>2013-03-26T16:44:16Z</cp:lastPrinted>
  <dcterms:created xsi:type="dcterms:W3CDTF">2007-02-15T17:32:32Z</dcterms:created>
  <dcterms:modified xsi:type="dcterms:W3CDTF">2024-10-22T18:12:47Z</dcterms:modified>
</cp:coreProperties>
</file>