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0" windowWidth="12660" windowHeight="12525" activeTab="0"/>
  </bookViews>
  <sheets>
    <sheet name="Nursing Acuity Grid" sheetId="1" r:id="rId1"/>
    <sheet name="Scoring Guidelines" sheetId="2" r:id="rId2"/>
    <sheet name="Comments" sheetId="3" r:id="rId3"/>
  </sheets>
  <definedNames>
    <definedName name="_xlnm.Print_Area" localSheetId="0">'Nursing Acuity Grid'!$A$1:$J$226</definedName>
  </definedNames>
  <calcPr fullCalcOnLoad="1"/>
</workbook>
</file>

<file path=xl/sharedStrings.xml><?xml version="1.0" encoding="utf-8"?>
<sst xmlns="http://schemas.openxmlformats.org/spreadsheetml/2006/main" count="189" uniqueCount="148">
  <si>
    <t>(Choose one)</t>
  </si>
  <si>
    <t>Points</t>
  </si>
  <si>
    <t>Score</t>
  </si>
  <si>
    <t>ASSESSMENT NEEDS</t>
  </si>
  <si>
    <t>TOTAL:</t>
  </si>
  <si>
    <t>MEDICATION/IVDELIVERY NEEDS</t>
  </si>
  <si>
    <t>No IV access</t>
  </si>
  <si>
    <t>Peripheral IV Access</t>
  </si>
  <si>
    <t>No IV Medication Delivery</t>
  </si>
  <si>
    <t>FEEDING NEEDS</t>
  </si>
  <si>
    <t>RESPIRATORY NEEDS</t>
  </si>
  <si>
    <t>No suctioning</t>
  </si>
  <si>
    <t>Oxygen - daily use</t>
  </si>
  <si>
    <t>No Nebulizer treatments</t>
  </si>
  <si>
    <t>ELIMINATION NEEDS</t>
  </si>
  <si>
    <t>Uncontrolled incontinence &lt; 3 yrs of age</t>
  </si>
  <si>
    <t>Continent of bowel and bladder</t>
  </si>
  <si>
    <t>Ostomy Care - at least daily</t>
  </si>
  <si>
    <t>SEIZURES</t>
  </si>
  <si>
    <t>No seizure activity</t>
  </si>
  <si>
    <t>Mild seizures - at least daily, no intervention</t>
  </si>
  <si>
    <t>Severe seizures (req IM/IV/Rectal med administration - at least daily)</t>
  </si>
  <si>
    <t>Severe seizures (req IM/IV/Rectal med administration - 2 to 4 times per day)</t>
  </si>
  <si>
    <t>THERAPIES/ORTHOTICS/CASTING</t>
  </si>
  <si>
    <t>OTHER ISSUES</t>
  </si>
  <si>
    <t>Fractured or casted limb</t>
  </si>
  <si>
    <t>Medically appropriate skilled nursing shift care for clients up to 21 years old, may be covered where it has been determined that skilled management by a licensed nurse is required.</t>
  </si>
  <si>
    <t>The number of hours of private duty nursing a client may receive may be determined by the score on the Private Nursing Acuity Grid. Family/guardian/caregivers are required to provide some of the nursing care. 20 to 24 hour care is only covered in certain circumstances described below. The banking, saving or accumulation of unused prior authorized hours to be used later for the convenience of the family or the home health agency is not covered.</t>
  </si>
  <si>
    <t>The scoring is applied as follows:</t>
  </si>
  <si>
    <t>Comments</t>
  </si>
  <si>
    <t>Thank You.</t>
  </si>
  <si>
    <t>Wound Vac</t>
  </si>
  <si>
    <t>G-Tube, J-Tube or Mic-key button</t>
  </si>
  <si>
    <t>Oxygen PRN based on pulse oximetry, oxygen needed at least weekly</t>
  </si>
  <si>
    <t>No trach, patent airway</t>
  </si>
  <si>
    <t>Trach (routine care)</t>
  </si>
  <si>
    <t>Central Line of port, PICC Line, Hickman</t>
  </si>
  <si>
    <t>Stage 3-4, multiple wound sites</t>
  </si>
  <si>
    <t>*</t>
  </si>
  <si>
    <r>
      <t>(</t>
    </r>
    <r>
      <rPr>
        <b/>
        <sz val="9"/>
        <rFont val="Arial"/>
        <family val="2"/>
      </rPr>
      <t>Choose one)</t>
    </r>
  </si>
  <si>
    <r>
      <t>(</t>
    </r>
    <r>
      <rPr>
        <b/>
        <sz val="9"/>
        <rFont val="Arial"/>
        <family val="2"/>
      </rPr>
      <t>Choose any that apply)</t>
    </r>
  </si>
  <si>
    <r>
      <t xml:space="preserve">Tube feeding (routine bolus </t>
    </r>
    <r>
      <rPr>
        <b/>
        <sz val="10"/>
        <rFont val="Arial"/>
        <family val="2"/>
      </rPr>
      <t>or</t>
    </r>
    <r>
      <rPr>
        <sz val="10"/>
        <rFont val="Arial"/>
        <family val="2"/>
      </rPr>
      <t xml:space="preserve"> continuous)</t>
    </r>
  </si>
  <si>
    <r>
      <t xml:space="preserve">Uncontrolled incontinence, </t>
    </r>
    <r>
      <rPr>
        <b/>
        <sz val="10"/>
        <rFont val="Arial"/>
        <family val="2"/>
      </rPr>
      <t>either</t>
    </r>
    <r>
      <rPr>
        <sz val="10"/>
        <rFont val="Arial"/>
        <family val="2"/>
      </rPr>
      <t xml:space="preserve"> bowel or bladder, ≥ 3 yr of age</t>
    </r>
  </si>
  <si>
    <r>
      <t xml:space="preserve">Uncontrolled incontinence, </t>
    </r>
    <r>
      <rPr>
        <b/>
        <sz val="10"/>
        <rFont val="Arial"/>
        <family val="2"/>
      </rPr>
      <t>both</t>
    </r>
    <r>
      <rPr>
        <sz val="10"/>
        <rFont val="Arial"/>
        <family val="2"/>
      </rPr>
      <t xml:space="preserve"> bowel and bladder,  ≥ 3 yr of age</t>
    </r>
  </si>
  <si>
    <t>None of the following three options apply</t>
  </si>
  <si>
    <t>GRAND TOTAL FOR ALL CATEGORIES ON NURSING ACUITY GRID :</t>
  </si>
  <si>
    <t>PRIVATE DUTY NURSING ACUITY GRID</t>
  </si>
  <si>
    <t>GUIDELINES</t>
  </si>
  <si>
    <t>None of the options below apply</t>
  </si>
  <si>
    <t>Mild seizures - at least 4 per week, each requiring minimal intervention</t>
  </si>
  <si>
    <t>Mod seizures - at least daily, each requiring minimal intervention</t>
  </si>
  <si>
    <t>Mod seizures - 2 to 4 times per day, each requiring minimal intervention</t>
  </si>
  <si>
    <t>Mod seizures - at least 5 times per day, each requiring minimal intervention</t>
  </si>
  <si>
    <r>
      <rPr>
        <b/>
        <sz val="11"/>
        <rFont val="Arial"/>
        <family val="2"/>
      </rPr>
      <t>20 points or less</t>
    </r>
    <r>
      <rPr>
        <sz val="11"/>
        <rFont val="Arial"/>
        <family val="2"/>
      </rPr>
      <t xml:space="preserve"> - If the individual is being transitioned off of 8 hours, then 832 units will be approved to the home health agency for the cert period.  Otherwise, no Private Duty Nursing hours will be allowed.</t>
    </r>
  </si>
  <si>
    <t xml:space="preserve">Client may receive up to 2-3 days of 20-24 hours of shift care only under the following conditions: </t>
  </si>
  <si>
    <t>•  After initial hospital discharge - family/caregiver(s) need supervision or training in home care procedures</t>
  </si>
  <si>
    <t xml:space="preserve">•  After subsequent hospitalization - family-caregiver(s) need training in home care changes </t>
  </si>
  <si>
    <t>•  Due to care giver illness or temporary incapacity, an episode of supportive nursing care is needed.</t>
  </si>
  <si>
    <r>
      <rPr>
        <u val="single"/>
        <sz val="11"/>
        <rFont val="Arial"/>
        <family val="2"/>
      </rPr>
      <t>Note</t>
    </r>
    <r>
      <rPr>
        <sz val="11"/>
        <rFont val="Arial"/>
        <family val="2"/>
      </rPr>
      <t xml:space="preserve">: The Private Duty Nursing Grid may not accurately reflect the requirements of a patient who remains in stable condition.  Once 8 hours is reached, an increase in hours of service will require a change in patient condition which meets the above criteria.  </t>
    </r>
  </si>
  <si>
    <r>
      <t>21-35 points</t>
    </r>
    <r>
      <rPr>
        <sz val="11"/>
        <rFont val="Arial"/>
        <family val="2"/>
      </rPr>
      <t xml:space="preserve"> - The client may receive up to 8 hours per day of shift care </t>
    </r>
  </si>
  <si>
    <r>
      <t xml:space="preserve">36-45 points </t>
    </r>
    <r>
      <rPr>
        <sz val="11"/>
        <rFont val="Arial"/>
        <family val="2"/>
      </rPr>
      <t>- The client may receive up to 10 hours per day of shift care</t>
    </r>
  </si>
  <si>
    <r>
      <t>46-55 points</t>
    </r>
    <r>
      <rPr>
        <sz val="11"/>
        <rFont val="Arial"/>
        <family val="2"/>
      </rPr>
      <t xml:space="preserve"> - The client may receive up to 12 hours per day of shift care</t>
    </r>
  </si>
  <si>
    <r>
      <t>56 points and over</t>
    </r>
    <r>
      <rPr>
        <sz val="11"/>
        <rFont val="Arial"/>
        <family val="2"/>
      </rPr>
      <t xml:space="preserve"> - The client may receive up to 14 hours per day of shift care</t>
    </r>
  </si>
  <si>
    <t>Transfusion or IV medication less than daily but at least weekly</t>
  </si>
  <si>
    <t>IV medication less often than Q 4 hrs (does not include hep flush)</t>
  </si>
  <si>
    <t>IV medication Q 4 or more often</t>
  </si>
  <si>
    <t>Reg blood draws  / IV Peripheral Site - at least twice per week</t>
  </si>
  <si>
    <t>Reg blood draws / IV Central line - at least twice per week</t>
  </si>
  <si>
    <t>Total patenteral nutrition (TPN)</t>
  </si>
  <si>
    <t>No trach, unstable airway with desaturations, and Airway clearance issues</t>
  </si>
  <si>
    <t>as one suctioning session)</t>
  </si>
  <si>
    <r>
      <t>(</t>
    </r>
    <r>
      <rPr>
        <b/>
        <sz val="9"/>
        <rFont val="Arial"/>
        <family val="2"/>
      </rPr>
      <t>Choose one- Instilling normal saline and resuctioning to break up secretions count</t>
    </r>
  </si>
  <si>
    <t>Humidification and oxygen - direct (via tracheostomy tube but not with ventilator)</t>
  </si>
  <si>
    <t>No ventilator, BiPap, or CPAP</t>
  </si>
  <si>
    <r>
      <t xml:space="preserve">Tube feeding (combination bolus </t>
    </r>
    <r>
      <rPr>
        <b/>
        <sz val="10"/>
        <rFont val="Arial"/>
        <family val="2"/>
      </rPr>
      <t>and</t>
    </r>
    <r>
      <rPr>
        <sz val="10"/>
        <rFont val="Arial"/>
        <family val="2"/>
      </rPr>
      <t xml:space="preserve"> continuous, does not include clearing tubing)</t>
    </r>
  </si>
  <si>
    <t>ISSUES THAT INTERFER WITH CARE</t>
  </si>
  <si>
    <t>Unwilling or unable to cooperate</t>
  </si>
  <si>
    <t>Unable to express needs and wants creating a safety issue</t>
  </si>
  <si>
    <t>Requires isolation for infectious disease (i.e. tuberculosis, wound drainage ) or protective isolation</t>
  </si>
  <si>
    <t>No parenteral nutrition</t>
  </si>
  <si>
    <t>Partial parenteral nutrition</t>
  </si>
  <si>
    <r>
      <t>(</t>
    </r>
    <r>
      <rPr>
        <b/>
        <sz val="9"/>
        <rFont val="Arial"/>
        <family val="2"/>
      </rPr>
      <t>Choose one - ventilator points include all ventilator related care and humidification)</t>
    </r>
  </si>
  <si>
    <t>Chest PT, HFCWO vest or Cough Assist Device at least q week</t>
  </si>
  <si>
    <t>Chest PT, HFCWO vest or Cough Assist Device /  Q 4 hrs or less, but at least daily</t>
  </si>
  <si>
    <t>Chest PT, HFCWO vest or Cough Assist Device /  Q 3 hrs</t>
  </si>
  <si>
    <t>Chest PT, HFCWO vest or Cough Assist Device /  Q 2 hrs or more</t>
  </si>
  <si>
    <t>Severe seizures - up to 10 per month, each requiring intervention</t>
  </si>
  <si>
    <t>WOUND CARE</t>
  </si>
  <si>
    <t>None of the issues below interfere with care</t>
  </si>
  <si>
    <t>Ventilator; rehab transition / active weaning; documented</t>
  </si>
  <si>
    <t>Ventilator; weaning achieved, required monitoring; documented</t>
  </si>
  <si>
    <t>Ventilator; 7-12 hours per day; documented</t>
  </si>
  <si>
    <t>Ventilator; ≥ 12 hrs per day but not continuous; documented</t>
  </si>
  <si>
    <t>Ventilator; no respiratory effort or 24 hr/day in assist mode; documented</t>
  </si>
  <si>
    <t>A client may be referred to the Coverage &amp; Reimbursement Policy Prior Authorization unit (800-662-9651 or       538-6155) to determine if they meet the criteria for skilled nursing.</t>
  </si>
  <si>
    <r>
      <rPr>
        <u val="single"/>
        <sz val="11"/>
        <rFont val="Arial"/>
        <family val="2"/>
      </rPr>
      <t>Note</t>
    </r>
    <r>
      <rPr>
        <sz val="11"/>
        <rFont val="Arial"/>
        <family val="2"/>
      </rPr>
      <t>: When the patient is decannulated up to 4 hours of nursing per day may be expected during the first     24-72 hours for the weaning process.</t>
    </r>
  </si>
  <si>
    <t>No regular blood draws, or regular blood draws less than twice per week</t>
  </si>
  <si>
    <t>Instructions:</t>
  </si>
  <si>
    <t>Routine oral feeding or no tube-feeding required</t>
  </si>
  <si>
    <t>Stage 1-2, wound care at least daily (does not include trach, PEG, IV site, J-tube, G-tube)</t>
  </si>
  <si>
    <t>This is based on the severity of illness and the stability of the patient’s condition(s).</t>
  </si>
  <si>
    <t xml:space="preserve">No Chest PT (Physical Therapy), HFCWO (High Frequency Chest Wall Oscillation) vest, or Cough Assist Device </t>
  </si>
  <si>
    <t>Incontinence and intermittent straight catheterization, indwelling, suprapubic,or condom catheter</t>
  </si>
  <si>
    <t>Weight ≥ 100 pounds or immobility increases care difficulty</t>
  </si>
  <si>
    <r>
      <t>(</t>
    </r>
    <r>
      <rPr>
        <b/>
        <sz val="9"/>
        <rFont val="Arial"/>
        <family val="2"/>
      </rPr>
      <t>Choose one describing documented care by the nurse; excludes inhalers and normal saline)</t>
    </r>
  </si>
  <si>
    <r>
      <t xml:space="preserve">The Private Duty Nursing Acuity Grid indicates the average amount of skilled nursing treatment or services as documented by concurrent health records for each of the services listed below:
• For the first certification period, these skilled nursing services are estimated by the nurse per shift. 
• For recertification period(s), the </t>
    </r>
    <r>
      <rPr>
        <b/>
        <sz val="10"/>
        <rFont val="Arial"/>
        <family val="2"/>
      </rPr>
      <t>average</t>
    </r>
    <r>
      <rPr>
        <sz val="10"/>
        <rFont val="Arial"/>
        <family val="2"/>
      </rPr>
      <t xml:space="preserve"> amount of skilled nursing services performed by the nurse per shift. </t>
    </r>
  </si>
  <si>
    <t>VS/GLU/NEURO/Resp (Assess less often than daily)</t>
  </si>
  <si>
    <t>VS/GLU/NEURO/Resp (Assess less often than Q4, at least once per shift)</t>
  </si>
  <si>
    <t>VS/GLU/NEURO/Resp (Assess Q 4 hr or more often per shift)</t>
  </si>
  <si>
    <t>VS/GLU/NEURO/Resp (Assess Q 2 hr or more often per shift)</t>
  </si>
  <si>
    <t>(Choose one describing the medications provided by the nurse - Oral, Inhaler, Rectal, NJ, NG or</t>
  </si>
  <si>
    <t>G Tube.  Does not include nebulizer or over-the-counter medications )</t>
  </si>
  <si>
    <t>Documented medication delivery less than 1 dose per shift</t>
  </si>
  <si>
    <t>Documented medication delivery 1 to 3 doses per shift</t>
  </si>
  <si>
    <t>Documented medication delivery 4 to 6 doses per shift</t>
  </si>
  <si>
    <t>Documented medication delivery 7 or more doses per shift</t>
  </si>
  <si>
    <t>Documented difficult prolonged oral feeding by nurse</t>
  </si>
  <si>
    <t>Documented occasional reflux and / or aspiration precautions by nurse</t>
  </si>
  <si>
    <t>Nasal and oral pharyngeal suctioning by nurse &gt; 10 times per shift</t>
  </si>
  <si>
    <t>Infrequent tracheal suctioning by nurse during shift, less than Q 3 hrs but at least daily</t>
  </si>
  <si>
    <t>Tracheal suctioning session by nurse during shift, Q 3 hrs</t>
  </si>
  <si>
    <t>Ventilator; at night, 1-6 hours during shift; documented</t>
  </si>
  <si>
    <t>BiPAP or CPAP by nurse during shift, up to 8 hrs per day</t>
  </si>
  <si>
    <t>BiPAP or CPAP by nurse during shift, greater than 8 hrs per day</t>
  </si>
  <si>
    <t>BiPAP ST by nurse during shift, spontaneous timed with rate used to ventilate at night</t>
  </si>
  <si>
    <t>Nebulizer treatments by nurse during shift, less than daily but at least Q week</t>
  </si>
  <si>
    <t>Nebulizer treatments by nurse during shift, Q 4 hrs or less frequently but at least daily</t>
  </si>
  <si>
    <t>Nebulizer treatments by nurse during shift, Q 3 hrs</t>
  </si>
  <si>
    <t>Nebulizer treatments by nurse during shift, Q 2 hrs or more frequently</t>
  </si>
  <si>
    <t>Passive ROM (at least Q shift)</t>
  </si>
  <si>
    <t>No splinting schedule, or splint removed and replaced less frequently than once per shift</t>
  </si>
  <si>
    <t>Splinting schedule requires nurse to remove and replace at least once during shift</t>
  </si>
  <si>
    <t>Splinting schedule requires nurse to remove and replace at least twice during shift</t>
  </si>
  <si>
    <t>(Choose one that best applies to care nurse provided during the previous 60- days).</t>
  </si>
  <si>
    <t>Bowel or Bladder</t>
  </si>
  <si>
    <t>Tracheal suctioning session by nurse during shift, Q 2 hrs or more frequently</t>
  </si>
  <si>
    <t>Initial physical assessment per shift</t>
  </si>
  <si>
    <t>Second documented complete physical assessment per shift</t>
  </si>
  <si>
    <t>Three or more complete physical assessments per shift</t>
  </si>
  <si>
    <t>(Choose one - must be physician ordered, medically necessary, by nurse during shift, and documented)</t>
  </si>
  <si>
    <t>Torso Cast, torso splint, or torso brace</t>
  </si>
  <si>
    <r>
      <t>(</t>
    </r>
    <r>
      <rPr>
        <b/>
        <sz val="9"/>
        <rFont val="Arial"/>
        <family val="2"/>
      </rPr>
      <t>Choose one if at least 2 of the 4 assessment types are ordered and documented as medically necessary)</t>
    </r>
  </si>
  <si>
    <t>Complicated tube feeding (Complications must be documented)</t>
  </si>
  <si>
    <t xml:space="preserve">Trach special care (wound or breakdown treatment; pull-out or replacement) at least two  </t>
  </si>
  <si>
    <t>documented events during shift</t>
  </si>
  <si>
    <t>(Nursing care activities for creating and maintaining isolation must be documented.)</t>
  </si>
  <si>
    <t xml:space="preserve">(Note: These assessments are incorporated in the physical assessment above. Select only if  </t>
  </si>
  <si>
    <t>completed in addition to the physical assessment.)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</si>
</sst>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m/d/yy;@"/>
    <numFmt numFmtId="170" formatCode="0.0"/>
  </numFmts>
  <fonts count="59">
    <font>
      <sz val="10"/>
      <name val="Arial"/>
      <family val="0"/>
    </font>
    <font>
      <b/>
      <sz val="10"/>
      <name val="Arial"/>
      <family val="2"/>
    </font>
    <font>
      <sz val="8"/>
      <name val="Arial"/>
      <family val="2"/>
    </font>
    <font>
      <sz val="11"/>
      <name val="Arial"/>
      <family val="2"/>
    </font>
    <font>
      <b/>
      <sz val="11"/>
      <name val="Arial"/>
      <family val="2"/>
    </font>
    <font>
      <sz val="22"/>
      <name val="Arial"/>
      <family val="2"/>
    </font>
    <font>
      <sz val="12"/>
      <name val="Arial"/>
      <family val="2"/>
    </font>
    <font>
      <sz val="8"/>
      <name val="Tahoma"/>
      <family val="2"/>
    </font>
    <font>
      <b/>
      <sz val="12"/>
      <name val="Arial"/>
      <family val="2"/>
    </font>
    <font>
      <b/>
      <u val="single"/>
      <sz val="14"/>
      <name val="Arial"/>
      <family val="2"/>
    </font>
    <font>
      <b/>
      <u val="single"/>
      <sz val="12"/>
      <name val="Arial"/>
      <family val="2"/>
    </font>
    <font>
      <b/>
      <sz val="9"/>
      <name val="Arial"/>
      <family val="2"/>
    </font>
    <font>
      <b/>
      <sz val="14"/>
      <name val="Arial"/>
      <family val="2"/>
    </font>
    <font>
      <sz val="16"/>
      <name val="Arial"/>
      <family val="2"/>
    </font>
    <font>
      <b/>
      <u val="single"/>
      <sz val="20"/>
      <name val="Arial"/>
      <family val="2"/>
    </font>
    <font>
      <sz val="10"/>
      <color indexed="10"/>
      <name val="Arial"/>
      <family val="2"/>
    </font>
    <font>
      <sz val="12"/>
      <name val="Times New Roman"/>
      <family val="1"/>
    </font>
    <font>
      <u val="single"/>
      <sz val="11"/>
      <name val="Arial"/>
      <family val="2"/>
    </font>
    <font>
      <sz val="10"/>
      <name val="Times New Roman"/>
      <family val="1"/>
    </font>
    <font>
      <sz val="10"/>
      <name val="Calibri"/>
      <family val="2"/>
    </font>
    <font>
      <sz val="11"/>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right style="thin"/>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5" fillId="0" borderId="0" xfId="0" applyFont="1" applyBorder="1" applyAlignment="1">
      <alignment/>
    </xf>
    <xf numFmtId="0" fontId="6" fillId="0" borderId="10" xfId="0" applyFont="1" applyBorder="1" applyAlignment="1">
      <alignment horizontal="right"/>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170" fontId="6" fillId="0" borderId="0" xfId="0" applyNumberFormat="1" applyFont="1" applyBorder="1" applyAlignment="1" applyProtection="1">
      <alignment horizontal="center" vertical="center"/>
      <protection/>
    </xf>
    <xf numFmtId="170" fontId="0" fillId="0" borderId="0"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10" fillId="0" borderId="12" xfId="0" applyFont="1" applyBorder="1" applyAlignment="1" applyProtection="1">
      <alignment vertical="center"/>
      <protection/>
    </xf>
    <xf numFmtId="170" fontId="6" fillId="0" borderId="12" xfId="0" applyNumberFormat="1" applyFont="1" applyBorder="1" applyAlignment="1" applyProtection="1">
      <alignment horizontal="center" vertical="center"/>
      <protection/>
    </xf>
    <xf numFmtId="170" fontId="0" fillId="0" borderId="12" xfId="0" applyNumberFormat="1" applyFont="1" applyBorder="1" applyAlignment="1" applyProtection="1">
      <alignment horizontal="center"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8" fillId="0" borderId="0" xfId="0" applyFont="1" applyBorder="1" applyAlignment="1" applyProtection="1">
      <alignment vertical="center"/>
      <protection/>
    </xf>
    <xf numFmtId="170" fontId="8" fillId="0" borderId="0" xfId="0" applyNumberFormat="1" applyFont="1" applyBorder="1" applyAlignment="1" applyProtection="1">
      <alignment horizontal="center" vertical="center"/>
      <protection/>
    </xf>
    <xf numFmtId="0" fontId="0" fillId="0" borderId="15" xfId="0" applyFont="1" applyBorder="1" applyAlignment="1" applyProtection="1">
      <alignment vertical="center"/>
      <protection/>
    </xf>
    <xf numFmtId="0" fontId="1" fillId="0" borderId="0" xfId="0" applyFont="1" applyBorder="1" applyAlignment="1" applyProtection="1">
      <alignment vertical="center"/>
      <protection/>
    </xf>
    <xf numFmtId="170" fontId="1" fillId="0" borderId="0" xfId="0" applyNumberFormat="1" applyFont="1" applyBorder="1" applyAlignment="1" applyProtection="1">
      <alignment horizontal="center" vertical="center"/>
      <protection/>
    </xf>
    <xf numFmtId="170" fontId="0" fillId="0" borderId="16" xfId="0" applyNumberFormat="1" applyFont="1" applyBorder="1" applyAlignment="1" applyProtection="1">
      <alignment horizontal="center" vertical="center"/>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170" fontId="0" fillId="0" borderId="10" xfId="0" applyNumberFormat="1" applyFont="1" applyBorder="1" applyAlignment="1" applyProtection="1">
      <alignment horizontal="center" vertical="center"/>
      <protection/>
    </xf>
    <xf numFmtId="0" fontId="0" fillId="0" borderId="18" xfId="0" applyFont="1" applyBorder="1" applyAlignment="1" applyProtection="1">
      <alignment vertical="center"/>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quotePrefix="1">
      <alignment vertical="center"/>
      <protection/>
    </xf>
    <xf numFmtId="2" fontId="0" fillId="0" borderId="15" xfId="0" applyNumberFormat="1" applyFont="1" applyBorder="1" applyAlignment="1" applyProtection="1">
      <alignment horizontal="center" vertical="center"/>
      <protection/>
    </xf>
    <xf numFmtId="0" fontId="0" fillId="0" borderId="10" xfId="0" applyFont="1" applyBorder="1" applyAlignment="1" applyProtection="1">
      <alignment horizontal="right" vertical="center"/>
      <protection/>
    </xf>
    <xf numFmtId="0" fontId="0" fillId="0" borderId="12" xfId="0" applyFont="1" applyBorder="1" applyAlignment="1" applyProtection="1">
      <alignment horizontal="right" vertical="center"/>
      <protection/>
    </xf>
    <xf numFmtId="170" fontId="1" fillId="0" borderId="10" xfId="0" applyNumberFormat="1" applyFont="1" applyBorder="1" applyAlignment="1" applyProtection="1">
      <alignment horizontal="center" vertical="center"/>
      <protection/>
    </xf>
    <xf numFmtId="170" fontId="1" fillId="0" borderId="12" xfId="0" applyNumberFormat="1"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Alignment="1" applyProtection="1">
      <alignment horizontal="center" vertical="center"/>
      <protection/>
    </xf>
    <xf numFmtId="170" fontId="0" fillId="0" borderId="0" xfId="0" applyNumberFormat="1" applyFont="1" applyAlignment="1" applyProtection="1">
      <alignment horizontal="center" vertical="center"/>
      <protection/>
    </xf>
    <xf numFmtId="0" fontId="0" fillId="0" borderId="0" xfId="0" applyFont="1" applyAlignment="1" applyProtection="1">
      <alignment horizontal="right" vertical="center"/>
      <protection/>
    </xf>
    <xf numFmtId="0" fontId="0" fillId="0" borderId="0" xfId="0" applyFont="1" applyBorder="1" applyAlignment="1" applyProtection="1">
      <alignment vertical="center"/>
      <protection locked="0"/>
    </xf>
    <xf numFmtId="170" fontId="8" fillId="0" borderId="19" xfId="0" applyNumberFormat="1"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12" fillId="0" borderId="0" xfId="0" applyFont="1" applyAlignment="1" applyProtection="1">
      <alignment horizontal="left" vertical="center"/>
      <protection/>
    </xf>
    <xf numFmtId="0" fontId="6" fillId="0" borderId="0" xfId="0" applyFont="1" applyAlignment="1">
      <alignment horizontal="right" vertical="top"/>
    </xf>
    <xf numFmtId="0" fontId="13" fillId="0" borderId="0" xfId="0" applyFont="1" applyAlignment="1">
      <alignment horizontal="right" vertical="top"/>
    </xf>
    <xf numFmtId="0" fontId="3" fillId="0" borderId="0" xfId="0" applyFont="1" applyAlignment="1">
      <alignment vertical="top"/>
    </xf>
    <xf numFmtId="0" fontId="0" fillId="0" borderId="0" xfId="0" applyAlignment="1">
      <alignment vertical="top"/>
    </xf>
    <xf numFmtId="0" fontId="9" fillId="0" borderId="0" xfId="0" applyFont="1" applyAlignment="1">
      <alignment vertical="top"/>
    </xf>
    <xf numFmtId="0" fontId="3" fillId="0" borderId="0" xfId="0" applyFont="1" applyAlignment="1">
      <alignment vertical="top" wrapText="1"/>
    </xf>
    <xf numFmtId="0" fontId="4" fillId="0" borderId="0" xfId="0" applyFont="1" applyAlignment="1">
      <alignment vertical="top" wrapText="1"/>
    </xf>
    <xf numFmtId="0" fontId="14" fillId="0" borderId="0" xfId="0" applyFont="1" applyAlignment="1">
      <alignment horizontal="center"/>
    </xf>
    <xf numFmtId="0" fontId="16" fillId="0" borderId="0" xfId="0" applyFont="1" applyAlignment="1">
      <alignment/>
    </xf>
    <xf numFmtId="0" fontId="4" fillId="0" borderId="0" xfId="0" applyFont="1" applyAlignment="1">
      <alignment horizontal="left" vertical="top"/>
    </xf>
    <xf numFmtId="0" fontId="3" fillId="0" borderId="0" xfId="0" applyFont="1" applyAlignment="1">
      <alignment horizontal="left" vertical="top" wrapText="1" indent="2"/>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indent="1"/>
    </xf>
    <xf numFmtId="0" fontId="15" fillId="0" borderId="0" xfId="0" applyFont="1" applyBorder="1" applyAlignment="1" applyProtection="1">
      <alignment vertical="center"/>
      <protection/>
    </xf>
    <xf numFmtId="0" fontId="0" fillId="0" borderId="0" xfId="0" applyFont="1" applyBorder="1" applyAlignment="1" applyProtection="1">
      <alignment horizontal="left" vertical="center" indent="2"/>
      <protection/>
    </xf>
    <xf numFmtId="0" fontId="0" fillId="0" borderId="0" xfId="57" applyFont="1" applyBorder="1" applyAlignment="1" applyProtection="1">
      <alignment horizontal="left" vertical="center"/>
      <protection/>
    </xf>
    <xf numFmtId="170" fontId="0" fillId="0" borderId="0" xfId="0" applyNumberFormat="1" applyFont="1" applyAlignment="1" applyProtection="1">
      <alignment vertical="center"/>
      <protection/>
    </xf>
    <xf numFmtId="0" fontId="6" fillId="0" borderId="12" xfId="0" applyFont="1" applyBorder="1" applyAlignment="1" applyProtection="1">
      <alignment vertical="center"/>
      <protection/>
    </xf>
    <xf numFmtId="0" fontId="1" fillId="0" borderId="12" xfId="0" applyFont="1" applyBorder="1" applyAlignment="1" applyProtection="1">
      <alignment vertical="center"/>
      <protection/>
    </xf>
    <xf numFmtId="0" fontId="0" fillId="0" borderId="0" xfId="0" applyFont="1" applyBorder="1" applyAlignment="1" applyProtection="1">
      <alignment vertical="center" wrapText="1"/>
      <protection/>
    </xf>
    <xf numFmtId="0" fontId="0" fillId="0" borderId="0" xfId="0" applyFont="1" applyAlignment="1">
      <alignment/>
    </xf>
    <xf numFmtId="0" fontId="1" fillId="0" borderId="0" xfId="0" applyFont="1" applyAlignment="1">
      <alignment/>
    </xf>
    <xf numFmtId="0" fontId="18" fillId="0" borderId="0" xfId="0" applyFont="1" applyAlignment="1">
      <alignment wrapText="1"/>
    </xf>
    <xf numFmtId="0" fontId="19" fillId="0" borderId="0" xfId="0" applyFont="1" applyAlignment="1">
      <alignment/>
    </xf>
    <xf numFmtId="0" fontId="0" fillId="0" borderId="0" xfId="0" applyFont="1" applyBorder="1" applyAlignment="1" applyProtection="1">
      <alignment horizontal="right" vertical="center"/>
      <protection locked="0"/>
    </xf>
    <xf numFmtId="0" fontId="18" fillId="0" borderId="0" xfId="0" applyFont="1" applyAlignment="1" applyProtection="1">
      <alignment wrapText="1"/>
      <protection locked="0"/>
    </xf>
    <xf numFmtId="0" fontId="20" fillId="0" borderId="0" xfId="0" applyFont="1" applyAlignment="1">
      <alignment/>
    </xf>
    <xf numFmtId="0" fontId="1" fillId="0" borderId="0" xfId="0" applyFont="1" applyBorder="1" applyAlignment="1" applyProtection="1">
      <alignment horizontal="center" vertical="center"/>
      <protection locked="0"/>
    </xf>
    <xf numFmtId="0" fontId="1" fillId="0" borderId="16" xfId="0" applyFont="1" applyBorder="1" applyAlignment="1" applyProtection="1">
      <alignment horizontal="left" vertical="center"/>
      <protection locked="0"/>
    </xf>
    <xf numFmtId="0" fontId="0" fillId="0" borderId="0" xfId="0" applyFont="1" applyAlignment="1">
      <alignment vertical="center"/>
    </xf>
    <xf numFmtId="0" fontId="0" fillId="0" borderId="10" xfId="0" applyFont="1" applyBorder="1" applyAlignment="1" applyProtection="1">
      <alignment horizontal="left" vertical="center" wrapText="1"/>
      <protection/>
    </xf>
    <xf numFmtId="0" fontId="0" fillId="0" borderId="10" xfId="0" applyBorder="1" applyAlignment="1">
      <alignment vertical="center" wrapText="1"/>
    </xf>
    <xf numFmtId="0" fontId="1"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193</xdr:row>
      <xdr:rowOff>152400</xdr:rowOff>
    </xdr:from>
    <xdr:to>
      <xdr:col>10</xdr:col>
      <xdr:colOff>19050</xdr:colOff>
      <xdr:row>225</xdr:row>
      <xdr:rowOff>0</xdr:rowOff>
    </xdr:to>
    <xdr:sp>
      <xdr:nvSpPr>
        <xdr:cNvPr id="1" name="TextBox 1"/>
        <xdr:cNvSpPr txBox="1">
          <a:spLocks noChangeArrowheads="1"/>
        </xdr:cNvSpPr>
      </xdr:nvSpPr>
      <xdr:spPr>
        <a:xfrm>
          <a:off x="142875" y="30803850"/>
          <a:ext cx="7562850" cy="50292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CERTIFICATION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HEREBY CERTIFY that by signing and submitting this report to Health Care Financing (HCF) that  the information may be relied upon for the accurate determination of Nursing Acuity.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certify that all submitted data on this grid and on any supporting information with it, is true, accurate, and completed and prepared from the case notes and obervations of the case worker / RN in accordance with all applicable rules, regulations instructions, and requirements.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further certify and represent that I have personally reviewed this report and that all representations are true and accurate according to the best available information and records.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hereby agree to keep such records as are necessary to disclose fully the information contained herein for a period of no less that five (5) years from the date of submission and further agree to make all said records and information available as original documentation or as copies as designated by the request of authorized state personnel, including, but not limited to, agents of the Department of Health and the Bureau of Program Integrity.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UNDERSTAND AND INTEND THAT THE DEPARTMENT WILL RELY UPON MY STATEMENTS HEREIN TO DETERMINE THE NURSING ACUITY AND ANY MISREPRESENTATION, FALSIFICATION, CONCEALMENT, OR OMISSION OF MATERIAL FACTS CONSTITUTES FRAUD AND I MAY BE PROSECUTED UNDER APPLICABLE FEDERAL OR STATE LAW.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_________________________________________________</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Signature of Registered Nurse or LPN caring for patient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Title:  </a:t>
          </a:r>
          <a:r>
            <a:rPr lang="en-US" cap="none" sz="1000" b="0" i="0" u="none" baseline="0">
              <a:solidFill>
                <a:srgbClr val="000000"/>
              </a:solidFill>
              <a:latin typeface="Calibri"/>
              <a:ea typeface="Calibri"/>
              <a:cs typeface="Calibri"/>
            </a:rPr>
            <a:t>_________________________________</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Date: </a:t>
          </a:r>
          <a:r>
            <a:rPr lang="en-US" cap="none" sz="1000" b="0" i="0" u="none" baseline="0">
              <a:solidFill>
                <a:srgbClr val="000000"/>
              </a:solidFill>
              <a:latin typeface="Calibri"/>
              <a:ea typeface="Calibri"/>
              <a:cs typeface="Calibri"/>
            </a:rPr>
            <a:t>_________________________________</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B2:K196"/>
  <sheetViews>
    <sheetView showGridLines="0" tabSelected="1" zoomScalePageLayoutView="0" workbookViewId="0" topLeftCell="A1">
      <pane ySplit="4" topLeftCell="A9" activePane="bottomLeft" state="frozen"/>
      <selection pane="topLeft" activeCell="A1" sqref="A1"/>
      <selection pane="bottomLeft" activeCell="F45" sqref="F45"/>
    </sheetView>
  </sheetViews>
  <sheetFormatPr defaultColWidth="9.140625" defaultRowHeight="12.75" customHeight="1"/>
  <cols>
    <col min="1" max="2" width="2.28125" style="3" customWidth="1"/>
    <col min="3" max="3" width="6.28125" style="3" customWidth="1"/>
    <col min="4" max="4" width="78.57421875" style="3" customWidth="1"/>
    <col min="5" max="5" width="9.140625" style="3" hidden="1" customWidth="1"/>
    <col min="6" max="6" width="5.140625" style="3" customWidth="1"/>
    <col min="7" max="7" width="1.7109375" style="3" hidden="1" customWidth="1"/>
    <col min="8" max="8" width="9.140625" style="38" customWidth="1"/>
    <col min="9" max="9" width="9.140625" style="7" customWidth="1"/>
    <col min="10" max="10" width="2.421875" style="3" customWidth="1"/>
    <col min="11" max="11" width="9.140625" style="3" customWidth="1"/>
    <col min="12" max="12" width="13.7109375" style="3" bestFit="1" customWidth="1"/>
    <col min="13" max="16384" width="9.140625" style="3" customWidth="1"/>
  </cols>
  <sheetData>
    <row r="2" spans="3:8" ht="15.75" customHeight="1" thickBot="1">
      <c r="C2" s="43" t="s">
        <v>46</v>
      </c>
      <c r="E2" s="4"/>
      <c r="F2" s="5"/>
      <c r="G2" s="5"/>
      <c r="H2" s="6"/>
    </row>
    <row r="3" spans="2:10" ht="12.75" customHeight="1">
      <c r="B3" s="9"/>
      <c r="C3" s="63" t="s">
        <v>97</v>
      </c>
      <c r="D3" s="10"/>
      <c r="E3" s="10"/>
      <c r="F3" s="62"/>
      <c r="G3" s="62"/>
      <c r="H3" s="12"/>
      <c r="I3" s="13"/>
      <c r="J3" s="14"/>
    </row>
    <row r="4" spans="2:10" ht="53.25" customHeight="1" thickBot="1">
      <c r="B4" s="23"/>
      <c r="C4" s="75" t="s">
        <v>105</v>
      </c>
      <c r="D4" s="76"/>
      <c r="E4" s="76"/>
      <c r="F4" s="76"/>
      <c r="G4" s="76"/>
      <c r="H4" s="76"/>
      <c r="I4" s="76"/>
      <c r="J4" s="26"/>
    </row>
    <row r="5" spans="4:8" ht="9" customHeight="1" thickBot="1">
      <c r="D5" s="8"/>
      <c r="E5" s="4"/>
      <c r="F5" s="5"/>
      <c r="G5" s="5"/>
      <c r="H5" s="6"/>
    </row>
    <row r="6" spans="2:10" ht="9" customHeight="1">
      <c r="B6" s="9"/>
      <c r="C6" s="10"/>
      <c r="D6" s="10"/>
      <c r="E6" s="10"/>
      <c r="F6" s="11"/>
      <c r="G6" s="11"/>
      <c r="H6" s="12"/>
      <c r="I6" s="13"/>
      <c r="J6" s="14"/>
    </row>
    <row r="7" spans="2:10" ht="12.75" customHeight="1">
      <c r="B7" s="15"/>
      <c r="C7" s="16" t="s">
        <v>3</v>
      </c>
      <c r="D7" s="4"/>
      <c r="E7" s="4"/>
      <c r="F7" s="17"/>
      <c r="G7" s="17"/>
      <c r="H7" s="18" t="s">
        <v>1</v>
      </c>
      <c r="I7" s="18" t="s">
        <v>2</v>
      </c>
      <c r="J7" s="19"/>
    </row>
    <row r="8" spans="2:10" ht="12.75" customHeight="1">
      <c r="B8" s="15"/>
      <c r="C8" s="65" t="s">
        <v>100</v>
      </c>
      <c r="D8" s="4"/>
      <c r="E8" s="4"/>
      <c r="F8" s="17"/>
      <c r="G8" s="17"/>
      <c r="H8" s="18"/>
      <c r="I8" s="18"/>
      <c r="J8" s="19"/>
    </row>
    <row r="9" spans="2:10" ht="12.75" customHeight="1">
      <c r="B9" s="15"/>
      <c r="C9" s="4"/>
      <c r="D9" s="20" t="s">
        <v>0</v>
      </c>
      <c r="E9" s="4"/>
      <c r="F9" s="20"/>
      <c r="G9" s="20"/>
      <c r="H9" s="7"/>
      <c r="J9" s="19"/>
    </row>
    <row r="10" spans="2:10" ht="12.75" customHeight="1">
      <c r="B10" s="15"/>
      <c r="C10" s="4"/>
      <c r="D10" s="4" t="s">
        <v>136</v>
      </c>
      <c r="E10" s="40">
        <v>1</v>
      </c>
      <c r="F10" s="4"/>
      <c r="G10" s="4"/>
      <c r="H10" s="7">
        <v>0</v>
      </c>
      <c r="I10" s="7">
        <f>INDEX(H10:H12,E10)</f>
        <v>0</v>
      </c>
      <c r="J10" s="19"/>
    </row>
    <row r="11" spans="2:10" ht="12.75" customHeight="1">
      <c r="B11" s="15"/>
      <c r="C11" s="4"/>
      <c r="D11" s="4" t="s">
        <v>137</v>
      </c>
      <c r="E11" s="4"/>
      <c r="F11" s="4"/>
      <c r="G11" s="4"/>
      <c r="H11" s="7">
        <v>2</v>
      </c>
      <c r="J11" s="19"/>
    </row>
    <row r="12" spans="2:10" ht="12.75" customHeight="1">
      <c r="B12" s="15"/>
      <c r="C12" s="4"/>
      <c r="D12" s="4" t="s">
        <v>138</v>
      </c>
      <c r="E12" s="4"/>
      <c r="F12" s="4"/>
      <c r="G12" s="4"/>
      <c r="H12" s="7">
        <v>3</v>
      </c>
      <c r="J12" s="19"/>
    </row>
    <row r="13" spans="2:10" ht="1.5" customHeight="1">
      <c r="B13" s="15"/>
      <c r="C13" s="4"/>
      <c r="D13" s="4"/>
      <c r="E13" s="4"/>
      <c r="F13" s="4"/>
      <c r="G13" s="4"/>
      <c r="H13" s="7"/>
      <c r="J13" s="19"/>
    </row>
    <row r="14" spans="2:10" ht="12.75">
      <c r="B14" s="15"/>
      <c r="C14" s="4"/>
      <c r="D14" s="20" t="s">
        <v>141</v>
      </c>
      <c r="E14" s="4"/>
      <c r="F14" s="4"/>
      <c r="G14" s="4"/>
      <c r="H14" s="7"/>
      <c r="J14" s="19"/>
    </row>
    <row r="15" spans="2:10" ht="12.75">
      <c r="B15" s="15"/>
      <c r="C15" s="4"/>
      <c r="D15" s="74" t="s">
        <v>146</v>
      </c>
      <c r="E15" s="4"/>
      <c r="F15" s="4"/>
      <c r="G15" s="4"/>
      <c r="H15" s="7"/>
      <c r="J15" s="19"/>
    </row>
    <row r="16" spans="2:10" ht="12.75" customHeight="1">
      <c r="B16" s="15"/>
      <c r="C16" s="4"/>
      <c r="D16" s="3" t="s">
        <v>147</v>
      </c>
      <c r="E16" s="4"/>
      <c r="F16" s="20"/>
      <c r="G16" s="20"/>
      <c r="H16" s="7"/>
      <c r="J16" s="19"/>
    </row>
    <row r="17" spans="2:10" ht="12.75" customHeight="1">
      <c r="B17" s="15"/>
      <c r="C17" s="4"/>
      <c r="D17" s="4" t="s">
        <v>106</v>
      </c>
      <c r="E17" s="40">
        <v>1</v>
      </c>
      <c r="F17" s="4"/>
      <c r="G17" s="4"/>
      <c r="H17" s="7">
        <v>0</v>
      </c>
      <c r="I17" s="7">
        <f>INDEX(H17:H20,E17)</f>
        <v>0</v>
      </c>
      <c r="J17" s="19"/>
    </row>
    <row r="18" spans="2:10" ht="12.75" customHeight="1">
      <c r="B18" s="15"/>
      <c r="C18" s="4"/>
      <c r="D18" s="4" t="s">
        <v>107</v>
      </c>
      <c r="E18" s="4"/>
      <c r="F18" s="4"/>
      <c r="G18" s="4"/>
      <c r="H18" s="7">
        <v>1</v>
      </c>
      <c r="J18" s="19"/>
    </row>
    <row r="19" spans="2:10" ht="12.75" customHeight="1">
      <c r="B19" s="15"/>
      <c r="C19" s="4"/>
      <c r="D19" s="4" t="s">
        <v>108</v>
      </c>
      <c r="E19" s="4"/>
      <c r="F19" s="4"/>
      <c r="G19" s="4"/>
      <c r="H19" s="7">
        <v>2</v>
      </c>
      <c r="J19" s="19"/>
    </row>
    <row r="20" spans="2:10" ht="12.75" customHeight="1">
      <c r="B20" s="15"/>
      <c r="C20" s="4"/>
      <c r="D20" s="4" t="s">
        <v>109</v>
      </c>
      <c r="E20" s="4"/>
      <c r="F20" s="4"/>
      <c r="G20" s="4"/>
      <c r="H20" s="7">
        <v>3</v>
      </c>
      <c r="J20" s="19"/>
    </row>
    <row r="21" spans="2:10" ht="11.25" customHeight="1">
      <c r="B21" s="15"/>
      <c r="C21" s="4"/>
      <c r="D21" s="4"/>
      <c r="E21" s="4"/>
      <c r="F21" s="4"/>
      <c r="G21" s="4"/>
      <c r="H21" s="21" t="s">
        <v>4</v>
      </c>
      <c r="I21" s="22">
        <f>SUM(I10:I20)</f>
        <v>0</v>
      </c>
      <c r="J21" s="19"/>
    </row>
    <row r="22" spans="2:10" ht="8.25" customHeight="1" thickBot="1">
      <c r="B22" s="23"/>
      <c r="C22" s="24"/>
      <c r="D22" s="24"/>
      <c r="E22" s="24"/>
      <c r="F22" s="24"/>
      <c r="G22" s="24"/>
      <c r="H22" s="25"/>
      <c r="I22" s="25"/>
      <c r="J22" s="26"/>
    </row>
    <row r="23" spans="2:10" ht="6" customHeight="1" thickBot="1">
      <c r="B23" s="4"/>
      <c r="C23" s="4"/>
      <c r="D23" s="4"/>
      <c r="E23" s="4"/>
      <c r="F23" s="4"/>
      <c r="G23" s="4"/>
      <c r="H23" s="7"/>
      <c r="J23" s="4"/>
    </row>
    <row r="24" spans="2:10" ht="8.25" customHeight="1">
      <c r="B24" s="9"/>
      <c r="C24" s="10"/>
      <c r="D24" s="10"/>
      <c r="E24" s="10"/>
      <c r="F24" s="10"/>
      <c r="G24" s="10"/>
      <c r="H24" s="13"/>
      <c r="I24" s="13"/>
      <c r="J24" s="14"/>
    </row>
    <row r="25" spans="2:10" ht="12.75" customHeight="1">
      <c r="B25" s="15"/>
      <c r="C25" s="16" t="s">
        <v>5</v>
      </c>
      <c r="D25" s="4"/>
      <c r="E25" s="4"/>
      <c r="F25" s="16"/>
      <c r="G25" s="16"/>
      <c r="H25" s="6"/>
      <c r="J25" s="19"/>
    </row>
    <row r="26" spans="2:10" ht="12.75" customHeight="1">
      <c r="B26" s="15"/>
      <c r="C26" s="4"/>
      <c r="D26" s="20" t="s">
        <v>110</v>
      </c>
      <c r="E26" s="4"/>
      <c r="F26" s="20"/>
      <c r="G26" s="20"/>
      <c r="H26" s="18" t="s">
        <v>1</v>
      </c>
      <c r="I26" s="18" t="s">
        <v>2</v>
      </c>
      <c r="J26" s="19"/>
    </row>
    <row r="27" spans="2:10" ht="12.75" customHeight="1">
      <c r="B27" s="15"/>
      <c r="C27" s="4"/>
      <c r="D27" s="27" t="s">
        <v>111</v>
      </c>
      <c r="E27" s="4"/>
      <c r="F27" s="20"/>
      <c r="G27" s="20"/>
      <c r="H27" s="18"/>
      <c r="I27" s="18"/>
      <c r="J27" s="19"/>
    </row>
    <row r="28" spans="2:10" ht="12.75" customHeight="1">
      <c r="B28" s="15"/>
      <c r="C28" s="4"/>
      <c r="D28" s="4" t="s">
        <v>112</v>
      </c>
      <c r="E28" s="40">
        <v>1</v>
      </c>
      <c r="F28" s="4"/>
      <c r="G28" s="4"/>
      <c r="H28" s="7">
        <v>0</v>
      </c>
      <c r="I28" s="7">
        <f>INDEX(H28:H31,E28)</f>
        <v>0</v>
      </c>
      <c r="J28" s="19"/>
    </row>
    <row r="29" spans="2:10" ht="12.75" customHeight="1">
      <c r="B29" s="15"/>
      <c r="C29" s="4"/>
      <c r="D29" s="4" t="s">
        <v>113</v>
      </c>
      <c r="E29" s="4"/>
      <c r="F29" s="4"/>
      <c r="G29" s="4"/>
      <c r="H29" s="7">
        <v>1</v>
      </c>
      <c r="J29" s="19"/>
    </row>
    <row r="30" spans="2:10" ht="12.75" customHeight="1">
      <c r="B30" s="15"/>
      <c r="C30" s="4"/>
      <c r="D30" s="4" t="s">
        <v>114</v>
      </c>
      <c r="E30" s="4"/>
      <c r="F30" s="4"/>
      <c r="G30" s="4"/>
      <c r="H30" s="7">
        <v>2</v>
      </c>
      <c r="J30" s="19"/>
    </row>
    <row r="31" spans="2:10" ht="12.75" customHeight="1">
      <c r="B31" s="15"/>
      <c r="C31" s="4"/>
      <c r="D31" s="4" t="s">
        <v>115</v>
      </c>
      <c r="E31" s="4"/>
      <c r="F31" s="4"/>
      <c r="G31" s="4"/>
      <c r="H31" s="7">
        <v>4</v>
      </c>
      <c r="J31" s="19"/>
    </row>
    <row r="32" spans="2:10" ht="9" customHeight="1">
      <c r="B32" s="15"/>
      <c r="C32" s="4"/>
      <c r="D32" s="4"/>
      <c r="E32" s="4"/>
      <c r="F32" s="4"/>
      <c r="G32" s="4"/>
      <c r="H32" s="7"/>
      <c r="J32" s="19"/>
    </row>
    <row r="33" spans="2:10" ht="12.75" customHeight="1">
      <c r="B33" s="15"/>
      <c r="C33" s="4"/>
      <c r="D33" s="20" t="s">
        <v>39</v>
      </c>
      <c r="E33" s="4"/>
      <c r="F33" s="20"/>
      <c r="G33" s="20"/>
      <c r="H33" s="7"/>
      <c r="J33" s="19"/>
    </row>
    <row r="34" spans="2:10" ht="12.75" customHeight="1">
      <c r="B34" s="15"/>
      <c r="C34" s="4"/>
      <c r="D34" s="4" t="s">
        <v>6</v>
      </c>
      <c r="E34" s="40">
        <v>1</v>
      </c>
      <c r="F34" s="4"/>
      <c r="G34" s="4"/>
      <c r="H34" s="7">
        <v>0</v>
      </c>
      <c r="I34" s="7">
        <f>INDEX(H34:H36,E34)</f>
        <v>0</v>
      </c>
      <c r="J34" s="19"/>
    </row>
    <row r="35" spans="2:10" ht="12.75" customHeight="1">
      <c r="B35" s="15"/>
      <c r="C35" s="4"/>
      <c r="D35" s="4" t="s">
        <v>7</v>
      </c>
      <c r="E35" s="4"/>
      <c r="F35" s="4"/>
      <c r="G35" s="4"/>
      <c r="H35" s="7">
        <v>1</v>
      </c>
      <c r="J35" s="19"/>
    </row>
    <row r="36" spans="2:10" ht="12.75" customHeight="1">
      <c r="B36" s="15"/>
      <c r="C36" s="4"/>
      <c r="D36" s="4" t="s">
        <v>36</v>
      </c>
      <c r="E36" s="4"/>
      <c r="F36" s="4"/>
      <c r="G36" s="4"/>
      <c r="H36" s="7">
        <v>2.5</v>
      </c>
      <c r="J36" s="19"/>
    </row>
    <row r="37" spans="2:10" ht="9" customHeight="1">
      <c r="B37" s="15"/>
      <c r="C37" s="4"/>
      <c r="D37" s="4"/>
      <c r="E37" s="4"/>
      <c r="F37" s="4"/>
      <c r="G37" s="4"/>
      <c r="H37" s="7"/>
      <c r="J37" s="19"/>
    </row>
    <row r="38" spans="2:10" ht="12.75" customHeight="1">
      <c r="B38" s="15"/>
      <c r="C38" s="4"/>
      <c r="D38" s="20" t="s">
        <v>39</v>
      </c>
      <c r="E38" s="4"/>
      <c r="F38" s="20"/>
      <c r="G38" s="20"/>
      <c r="H38" s="7"/>
      <c r="J38" s="19"/>
    </row>
    <row r="39" spans="2:10" ht="12.75" customHeight="1">
      <c r="B39" s="15"/>
      <c r="C39" s="4"/>
      <c r="D39" s="4" t="s">
        <v>8</v>
      </c>
      <c r="E39" s="40">
        <v>1</v>
      </c>
      <c r="F39" s="4"/>
      <c r="G39" s="4"/>
      <c r="H39" s="7">
        <v>0</v>
      </c>
      <c r="I39" s="7">
        <f>INDEX(H39:H42,E39)</f>
        <v>0</v>
      </c>
      <c r="J39" s="19"/>
    </row>
    <row r="40" spans="2:10" ht="12.75" customHeight="1">
      <c r="B40" s="15"/>
      <c r="C40" s="4"/>
      <c r="D40" s="4" t="s">
        <v>63</v>
      </c>
      <c r="E40" s="4"/>
      <c r="F40" s="4"/>
      <c r="G40" s="4"/>
      <c r="H40" s="7">
        <v>2.5</v>
      </c>
      <c r="J40" s="19"/>
    </row>
    <row r="41" spans="2:10" ht="12.75" customHeight="1">
      <c r="B41" s="15"/>
      <c r="C41" s="4"/>
      <c r="D41" s="4" t="s">
        <v>64</v>
      </c>
      <c r="E41" s="4"/>
      <c r="F41" s="4"/>
      <c r="G41" s="4"/>
      <c r="H41" s="7">
        <v>4.5</v>
      </c>
      <c r="J41" s="19"/>
    </row>
    <row r="42" spans="2:10" ht="12.75" customHeight="1">
      <c r="B42" s="15"/>
      <c r="C42" s="4"/>
      <c r="D42" s="4" t="s">
        <v>65</v>
      </c>
      <c r="E42" s="4"/>
      <c r="F42" s="4"/>
      <c r="G42" s="4"/>
      <c r="H42" s="7">
        <v>6</v>
      </c>
      <c r="J42" s="19"/>
    </row>
    <row r="43" spans="2:10" ht="9" customHeight="1">
      <c r="B43" s="15"/>
      <c r="C43" s="4"/>
      <c r="D43" s="4"/>
      <c r="E43" s="4"/>
      <c r="F43" s="27"/>
      <c r="G43" s="28"/>
      <c r="H43" s="7"/>
      <c r="J43" s="19"/>
    </row>
    <row r="44" spans="2:10" ht="12.75" customHeight="1">
      <c r="B44" s="15"/>
      <c r="C44" s="4"/>
      <c r="D44" s="20" t="s">
        <v>0</v>
      </c>
      <c r="E44" s="29"/>
      <c r="F44" s="28"/>
      <c r="G44" s="28"/>
      <c r="H44" s="7"/>
      <c r="J44" s="19"/>
    </row>
    <row r="45" spans="2:10" ht="12.75" customHeight="1">
      <c r="B45" s="15"/>
      <c r="C45" s="4"/>
      <c r="D45" s="4" t="s">
        <v>96</v>
      </c>
      <c r="E45" s="69">
        <v>1</v>
      </c>
      <c r="F45" s="72"/>
      <c r="G45" s="28"/>
      <c r="H45" s="7">
        <v>0</v>
      </c>
      <c r="I45" s="7">
        <f>INDEX(H45:H47,E45)</f>
        <v>0</v>
      </c>
      <c r="J45" s="19"/>
    </row>
    <row r="46" spans="2:10" ht="12.75" customHeight="1">
      <c r="B46" s="15"/>
      <c r="C46" s="4"/>
      <c r="D46" s="4" t="s">
        <v>66</v>
      </c>
      <c r="E46" s="40"/>
      <c r="F46" s="40"/>
      <c r="G46" s="4"/>
      <c r="H46" s="7">
        <v>4.5</v>
      </c>
      <c r="I46" s="7">
        <f>IF(AND($E$45=2,F46&lt;&gt;0),H46,"")</f>
      </c>
      <c r="J46" s="19"/>
    </row>
    <row r="47" spans="2:10" ht="12.75" customHeight="1">
      <c r="B47" s="15"/>
      <c r="C47" s="4"/>
      <c r="D47" s="4" t="s">
        <v>67</v>
      </c>
      <c r="E47" s="40"/>
      <c r="F47" s="40"/>
      <c r="G47" s="4"/>
      <c r="H47" s="7">
        <v>6</v>
      </c>
      <c r="I47" s="7">
        <f>IF(AND($E$45=3,F47&lt;&gt;0),H47,"")</f>
      </c>
      <c r="J47" s="19"/>
    </row>
    <row r="48" spans="2:10" ht="9" customHeight="1">
      <c r="B48" s="15"/>
      <c r="C48" s="4"/>
      <c r="D48" s="4"/>
      <c r="E48" s="4"/>
      <c r="F48" s="4"/>
      <c r="G48" s="30"/>
      <c r="H48" s="7"/>
      <c r="J48" s="19"/>
    </row>
    <row r="49" spans="2:10" ht="12.75" customHeight="1">
      <c r="B49" s="15"/>
      <c r="C49" s="4"/>
      <c r="D49" s="20" t="s">
        <v>0</v>
      </c>
      <c r="E49" s="4"/>
      <c r="F49" s="4"/>
      <c r="G49" s="30"/>
      <c r="H49" s="7"/>
      <c r="J49" s="19"/>
    </row>
    <row r="50" spans="2:10" ht="12.75" customHeight="1">
      <c r="B50" s="15"/>
      <c r="C50" s="4"/>
      <c r="D50" s="4" t="s">
        <v>79</v>
      </c>
      <c r="E50" s="40">
        <v>1</v>
      </c>
      <c r="F50" s="4"/>
      <c r="G50" s="30"/>
      <c r="H50" s="7">
        <v>0</v>
      </c>
      <c r="I50" s="7">
        <f>INDEX(H50:H52,E50)</f>
        <v>0</v>
      </c>
      <c r="J50" s="19"/>
    </row>
    <row r="51" spans="2:10" ht="12.75" customHeight="1">
      <c r="B51" s="15"/>
      <c r="C51" s="4"/>
      <c r="D51" s="4" t="s">
        <v>80</v>
      </c>
      <c r="E51" s="4"/>
      <c r="F51" s="4"/>
      <c r="G51" s="30"/>
      <c r="H51" s="7">
        <v>3</v>
      </c>
      <c r="J51" s="19"/>
    </row>
    <row r="52" spans="2:10" ht="12.75" customHeight="1">
      <c r="B52" s="15"/>
      <c r="C52" s="4"/>
      <c r="D52" s="4" t="s">
        <v>68</v>
      </c>
      <c r="E52" s="4"/>
      <c r="F52" s="4"/>
      <c r="G52" s="4"/>
      <c r="H52" s="7">
        <v>6</v>
      </c>
      <c r="J52" s="19"/>
    </row>
    <row r="53" spans="2:10" ht="12.75" customHeight="1">
      <c r="B53" s="15"/>
      <c r="C53" s="4"/>
      <c r="E53" s="4"/>
      <c r="F53" s="4"/>
      <c r="G53" s="4"/>
      <c r="H53" s="21" t="s">
        <v>4</v>
      </c>
      <c r="I53" s="22">
        <f>SUM(I28:I52)</f>
        <v>0</v>
      </c>
      <c r="J53" s="19"/>
    </row>
    <row r="54" spans="2:10" ht="6.75" customHeight="1" thickBot="1">
      <c r="B54" s="23"/>
      <c r="C54" s="24"/>
      <c r="D54" s="24"/>
      <c r="E54" s="24"/>
      <c r="F54" s="24"/>
      <c r="G54" s="24"/>
      <c r="H54" s="25"/>
      <c r="I54" s="25"/>
      <c r="J54" s="26"/>
    </row>
    <row r="55" spans="2:10" ht="6.75" customHeight="1" thickBot="1">
      <c r="B55" s="4"/>
      <c r="C55" s="4"/>
      <c r="D55" s="4"/>
      <c r="E55" s="4"/>
      <c r="F55" s="4"/>
      <c r="G55" s="4"/>
      <c r="H55" s="7"/>
      <c r="J55" s="4"/>
    </row>
    <row r="56" spans="2:10" ht="6.75" customHeight="1">
      <c r="B56" s="9"/>
      <c r="C56" s="10"/>
      <c r="D56" s="10"/>
      <c r="E56" s="10"/>
      <c r="F56" s="10"/>
      <c r="G56" s="10"/>
      <c r="H56" s="13"/>
      <c r="I56" s="13"/>
      <c r="J56" s="14"/>
    </row>
    <row r="57" spans="2:10" ht="12.75" customHeight="1">
      <c r="B57" s="15"/>
      <c r="C57" s="16" t="s">
        <v>9</v>
      </c>
      <c r="D57" s="4"/>
      <c r="E57" s="4"/>
      <c r="F57" s="16"/>
      <c r="G57" s="16"/>
      <c r="H57" s="6"/>
      <c r="J57" s="19"/>
    </row>
    <row r="58" spans="2:10" ht="12.75" customHeight="1">
      <c r="B58" s="15"/>
      <c r="C58" s="4"/>
      <c r="D58" s="20" t="s">
        <v>39</v>
      </c>
      <c r="E58" s="4"/>
      <c r="F58" s="20"/>
      <c r="G58" s="20"/>
      <c r="H58" s="18" t="s">
        <v>1</v>
      </c>
      <c r="I58" s="18" t="s">
        <v>2</v>
      </c>
      <c r="J58" s="19"/>
    </row>
    <row r="59" spans="2:10" ht="12.75" customHeight="1">
      <c r="B59" s="15"/>
      <c r="C59" s="4"/>
      <c r="D59" s="4" t="s">
        <v>98</v>
      </c>
      <c r="E59" s="40">
        <v>1</v>
      </c>
      <c r="F59" s="4"/>
      <c r="G59" s="4"/>
      <c r="H59" s="7">
        <v>0</v>
      </c>
      <c r="I59" s="7">
        <f>INDEX(H59:H63,E59)</f>
        <v>0</v>
      </c>
      <c r="J59" s="19"/>
    </row>
    <row r="60" spans="2:10" ht="12.75" customHeight="1">
      <c r="B60" s="15"/>
      <c r="C60" s="4"/>
      <c r="D60" s="4" t="s">
        <v>116</v>
      </c>
      <c r="E60" s="4"/>
      <c r="F60" s="4"/>
      <c r="G60" s="4"/>
      <c r="H60" s="7">
        <v>2</v>
      </c>
      <c r="J60" s="19"/>
    </row>
    <row r="61" spans="2:10" ht="12.75" customHeight="1">
      <c r="B61" s="15"/>
      <c r="C61" s="4"/>
      <c r="D61" s="4" t="s">
        <v>41</v>
      </c>
      <c r="E61" s="4"/>
      <c r="F61" s="4"/>
      <c r="G61" s="4"/>
      <c r="H61" s="7">
        <v>2</v>
      </c>
      <c r="J61" s="19"/>
    </row>
    <row r="62" spans="2:10" ht="12.75" customHeight="1">
      <c r="B62" s="15"/>
      <c r="C62" s="4"/>
      <c r="D62" s="4" t="s">
        <v>74</v>
      </c>
      <c r="E62" s="4"/>
      <c r="F62" s="4"/>
      <c r="G62" s="4"/>
      <c r="H62" s="7">
        <v>2.5</v>
      </c>
      <c r="J62" s="19"/>
    </row>
    <row r="63" spans="2:10" ht="12.75" customHeight="1">
      <c r="B63" s="15"/>
      <c r="C63" s="4"/>
      <c r="D63" s="4" t="s">
        <v>142</v>
      </c>
      <c r="E63" s="4"/>
      <c r="F63" s="4"/>
      <c r="G63" s="4"/>
      <c r="H63" s="7">
        <v>3</v>
      </c>
      <c r="J63" s="19"/>
    </row>
    <row r="64" spans="2:10" ht="9" customHeight="1">
      <c r="B64" s="15"/>
      <c r="C64" s="4"/>
      <c r="D64" s="4"/>
      <c r="E64" s="4"/>
      <c r="F64" s="4"/>
      <c r="G64" s="4"/>
      <c r="H64" s="7"/>
      <c r="J64" s="19"/>
    </row>
    <row r="65" spans="2:10" ht="12.75" customHeight="1">
      <c r="B65" s="15"/>
      <c r="C65" s="4"/>
      <c r="D65" s="20" t="s">
        <v>40</v>
      </c>
      <c r="E65" s="4"/>
      <c r="F65" s="4"/>
      <c r="G65" s="4"/>
      <c r="H65" s="7"/>
      <c r="J65" s="19"/>
    </row>
    <row r="66" spans="2:10" ht="12.75" customHeight="1">
      <c r="B66" s="15"/>
      <c r="C66" s="4"/>
      <c r="D66" s="4" t="s">
        <v>117</v>
      </c>
      <c r="E66" s="40" t="b">
        <v>0</v>
      </c>
      <c r="F66" s="4"/>
      <c r="G66" s="4"/>
      <c r="H66" s="7">
        <v>0.5</v>
      </c>
      <c r="I66" s="7">
        <f>IF(E66,H66,0)</f>
        <v>0</v>
      </c>
      <c r="J66" s="19"/>
    </row>
    <row r="67" spans="2:10" ht="12.75" customHeight="1">
      <c r="B67" s="15"/>
      <c r="C67" s="4"/>
      <c r="D67" s="4" t="s">
        <v>32</v>
      </c>
      <c r="E67" s="40" t="b">
        <v>0</v>
      </c>
      <c r="F67" s="4"/>
      <c r="G67" s="4"/>
      <c r="H67" s="7">
        <v>0.5</v>
      </c>
      <c r="I67" s="7">
        <f>IF(E67,H67,0)</f>
        <v>0</v>
      </c>
      <c r="J67" s="19"/>
    </row>
    <row r="68" spans="2:10" ht="9" customHeight="1">
      <c r="B68" s="15"/>
      <c r="C68" s="4"/>
      <c r="D68" s="4"/>
      <c r="E68" s="4"/>
      <c r="F68" s="4"/>
      <c r="G68" s="4"/>
      <c r="H68" s="7"/>
      <c r="J68" s="19"/>
    </row>
    <row r="69" spans="2:10" ht="12.75">
      <c r="B69" s="15"/>
      <c r="C69" s="4"/>
      <c r="D69" s="4"/>
      <c r="E69" s="4"/>
      <c r="F69" s="4"/>
      <c r="G69" s="4"/>
      <c r="H69" s="21" t="s">
        <v>4</v>
      </c>
      <c r="I69" s="22">
        <f>SUM(I59:I68)</f>
        <v>0</v>
      </c>
      <c r="J69" s="19"/>
    </row>
    <row r="70" spans="2:10" ht="6.75" customHeight="1" thickBot="1">
      <c r="B70" s="23"/>
      <c r="C70" s="24"/>
      <c r="D70" s="24"/>
      <c r="E70" s="24"/>
      <c r="F70" s="24"/>
      <c r="G70" s="24"/>
      <c r="H70" s="25"/>
      <c r="I70" s="25"/>
      <c r="J70" s="26"/>
    </row>
    <row r="71" spans="2:10" ht="8.25" customHeight="1" thickBot="1">
      <c r="B71" s="4"/>
      <c r="C71" s="4"/>
      <c r="D71" s="4"/>
      <c r="E71" s="4"/>
      <c r="F71" s="4"/>
      <c r="G71" s="4"/>
      <c r="H71" s="7"/>
      <c r="J71" s="4"/>
    </row>
    <row r="72" spans="2:10" ht="12.75" customHeight="1">
      <c r="B72" s="9"/>
      <c r="C72" s="10"/>
      <c r="D72" s="10"/>
      <c r="E72" s="10"/>
      <c r="F72" s="10"/>
      <c r="G72" s="10"/>
      <c r="H72" s="13"/>
      <c r="I72" s="13"/>
      <c r="J72" s="14"/>
    </row>
    <row r="73" spans="2:10" ht="12.75" customHeight="1">
      <c r="B73" s="15"/>
      <c r="C73" s="16" t="s">
        <v>10</v>
      </c>
      <c r="D73" s="4"/>
      <c r="E73" s="4"/>
      <c r="F73" s="16"/>
      <c r="G73" s="16"/>
      <c r="H73" s="6"/>
      <c r="J73" s="19"/>
    </row>
    <row r="74" spans="2:10" ht="12.75" customHeight="1">
      <c r="B74" s="15"/>
      <c r="C74" s="4"/>
      <c r="D74" s="20" t="s">
        <v>39</v>
      </c>
      <c r="E74" s="4"/>
      <c r="F74" s="20"/>
      <c r="G74" s="20"/>
      <c r="H74" s="18" t="s">
        <v>1</v>
      </c>
      <c r="I74" s="18" t="s">
        <v>2</v>
      </c>
      <c r="J74" s="19"/>
    </row>
    <row r="75" spans="2:10" ht="12.75" customHeight="1">
      <c r="B75" s="15"/>
      <c r="C75" s="4"/>
      <c r="D75" s="4" t="s">
        <v>34</v>
      </c>
      <c r="E75" s="40">
        <v>1</v>
      </c>
      <c r="F75" s="4"/>
      <c r="G75" s="4"/>
      <c r="H75" s="7">
        <v>0</v>
      </c>
      <c r="I75" s="7">
        <f>INDEX(H75:H78,E75)</f>
        <v>0</v>
      </c>
      <c r="J75" s="19"/>
    </row>
    <row r="76" spans="2:10" ht="12.75" customHeight="1">
      <c r="B76" s="15"/>
      <c r="C76" s="4"/>
      <c r="D76" s="4" t="s">
        <v>69</v>
      </c>
      <c r="E76" s="4"/>
      <c r="F76" s="4"/>
      <c r="G76" s="4"/>
      <c r="H76" s="7">
        <v>1</v>
      </c>
      <c r="J76" s="19"/>
    </row>
    <row r="77" spans="2:10" ht="12.75" customHeight="1">
      <c r="B77" s="15"/>
      <c r="C77" s="4"/>
      <c r="D77" s="4" t="s">
        <v>35</v>
      </c>
      <c r="E77" s="4"/>
      <c r="F77" s="4"/>
      <c r="G77" s="4"/>
      <c r="H77" s="7">
        <v>1</v>
      </c>
      <c r="J77" s="19"/>
    </row>
    <row r="78" spans="2:10" ht="12.75" customHeight="1">
      <c r="B78" s="15"/>
      <c r="C78" s="4"/>
      <c r="D78" s="4" t="s">
        <v>143</v>
      </c>
      <c r="E78" s="4"/>
      <c r="F78" s="4"/>
      <c r="G78" s="4"/>
      <c r="H78" s="7">
        <v>2.5</v>
      </c>
      <c r="J78" s="19"/>
    </row>
    <row r="79" spans="2:10" ht="12.75" customHeight="1">
      <c r="B79" s="15"/>
      <c r="C79" s="4"/>
      <c r="D79" s="59" t="s">
        <v>144</v>
      </c>
      <c r="E79" s="4"/>
      <c r="F79" s="4"/>
      <c r="G79" s="4"/>
      <c r="H79" s="7"/>
      <c r="J79" s="19"/>
    </row>
    <row r="80" spans="2:10" ht="4.5" customHeight="1">
      <c r="B80" s="15"/>
      <c r="C80" s="4"/>
      <c r="D80" s="4"/>
      <c r="E80" s="4"/>
      <c r="F80" s="4"/>
      <c r="G80" s="28"/>
      <c r="H80" s="7"/>
      <c r="J80" s="19"/>
    </row>
    <row r="81" spans="2:10" ht="12.75" customHeight="1">
      <c r="B81" s="15"/>
      <c r="C81" s="4"/>
      <c r="D81" s="20" t="s">
        <v>71</v>
      </c>
      <c r="E81" s="4"/>
      <c r="F81" s="27"/>
      <c r="G81" s="28"/>
      <c r="H81" s="7"/>
      <c r="J81" s="19"/>
    </row>
    <row r="82" spans="2:10" ht="12.75" customHeight="1">
      <c r="B82" s="15"/>
      <c r="C82" s="4"/>
      <c r="D82" s="20" t="s">
        <v>70</v>
      </c>
      <c r="E82" s="4"/>
      <c r="F82" s="27"/>
      <c r="G82" s="28"/>
      <c r="H82" s="7"/>
      <c r="J82" s="19"/>
    </row>
    <row r="83" spans="2:10" ht="12.75" customHeight="1">
      <c r="B83" s="15"/>
      <c r="C83" s="4"/>
      <c r="D83" s="4" t="s">
        <v>11</v>
      </c>
      <c r="E83" s="40">
        <v>1</v>
      </c>
      <c r="F83" s="40"/>
      <c r="G83" s="4"/>
      <c r="H83" s="7">
        <v>0</v>
      </c>
      <c r="I83" s="7">
        <f>INDEX(H83:H87,E83)</f>
        <v>0</v>
      </c>
      <c r="J83" s="19"/>
    </row>
    <row r="84" spans="2:10" ht="12.75" customHeight="1">
      <c r="B84" s="15"/>
      <c r="C84" s="4"/>
      <c r="D84" s="4" t="s">
        <v>118</v>
      </c>
      <c r="E84" s="40"/>
      <c r="F84" s="73"/>
      <c r="G84" s="28"/>
      <c r="H84" s="7">
        <v>0.5</v>
      </c>
      <c r="I84" s="7">
        <f>IF(AND($E$83=2,F84&gt;0),H84,"")</f>
      </c>
      <c r="J84" s="19"/>
    </row>
    <row r="85" spans="2:10" ht="12.75" customHeight="1">
      <c r="B85" s="15"/>
      <c r="C85" s="4"/>
      <c r="D85" s="4" t="s">
        <v>119</v>
      </c>
      <c r="E85" s="4"/>
      <c r="F85" s="73"/>
      <c r="G85" s="28"/>
      <c r="H85" s="7">
        <v>0.5</v>
      </c>
      <c r="I85" s="7">
        <f>IF(AND($E$83=3,F85&gt;0),H85,"")</f>
      </c>
      <c r="J85" s="19"/>
    </row>
    <row r="86" spans="2:10" ht="12.75" customHeight="1">
      <c r="B86" s="15"/>
      <c r="C86" s="4"/>
      <c r="D86" s="4" t="s">
        <v>120</v>
      </c>
      <c r="E86" s="4"/>
      <c r="F86" s="73"/>
      <c r="G86" s="28"/>
      <c r="H86" s="7">
        <v>1.5</v>
      </c>
      <c r="I86" s="7">
        <f>IF(AND($E$83=4,F86&gt;0),H86,"")</f>
      </c>
      <c r="J86" s="19"/>
    </row>
    <row r="87" spans="2:10" ht="12.75" customHeight="1">
      <c r="B87" s="15"/>
      <c r="C87" s="4"/>
      <c r="D87" s="4" t="s">
        <v>135</v>
      </c>
      <c r="E87" s="4"/>
      <c r="F87" s="73"/>
      <c r="G87" s="28"/>
      <c r="H87" s="7">
        <v>2.5</v>
      </c>
      <c r="I87" s="7">
        <f>IF(AND($E$83=5,F87&gt;0),H87,"")</f>
      </c>
      <c r="J87" s="19"/>
    </row>
    <row r="88" spans="2:10" ht="7.5" customHeight="1">
      <c r="B88" s="15"/>
      <c r="C88" s="4"/>
      <c r="D88" s="71"/>
      <c r="E88" s="71"/>
      <c r="F88" s="4"/>
      <c r="G88" s="4"/>
      <c r="H88" s="7"/>
      <c r="J88" s="19"/>
    </row>
    <row r="89" spans="2:10" ht="12.75" customHeight="1">
      <c r="B89" s="15"/>
      <c r="C89" s="4"/>
      <c r="D89" s="20" t="s">
        <v>39</v>
      </c>
      <c r="E89" s="4"/>
      <c r="F89" s="20"/>
      <c r="G89" s="20"/>
      <c r="H89" s="7"/>
      <c r="J89" s="19"/>
    </row>
    <row r="90" spans="2:10" ht="12.75" customHeight="1">
      <c r="B90" s="15"/>
      <c r="C90" s="4"/>
      <c r="D90" s="4" t="s">
        <v>44</v>
      </c>
      <c r="E90" s="40">
        <v>1</v>
      </c>
      <c r="F90" s="20"/>
      <c r="G90" s="20"/>
      <c r="H90" s="7">
        <v>0</v>
      </c>
      <c r="I90" s="7">
        <f>INDEX(H90:H93,E90)</f>
        <v>0</v>
      </c>
      <c r="J90" s="19"/>
    </row>
    <row r="91" spans="2:10" ht="12.75" customHeight="1">
      <c r="B91" s="15"/>
      <c r="C91" s="4"/>
      <c r="D91" s="4" t="s">
        <v>12</v>
      </c>
      <c r="E91" s="4"/>
      <c r="F91" s="4"/>
      <c r="G91" s="4"/>
      <c r="H91" s="7">
        <v>0.5</v>
      </c>
      <c r="J91" s="19"/>
    </row>
    <row r="92" spans="2:10" ht="12.75" customHeight="1">
      <c r="B92" s="15"/>
      <c r="C92" s="4"/>
      <c r="D92" s="4" t="s">
        <v>33</v>
      </c>
      <c r="E92" s="4"/>
      <c r="F92" s="4"/>
      <c r="G92" s="4"/>
      <c r="H92" s="7">
        <v>1</v>
      </c>
      <c r="J92" s="19"/>
    </row>
    <row r="93" spans="2:10" ht="12.75" customHeight="1">
      <c r="B93" s="15"/>
      <c r="C93" s="4"/>
      <c r="D93" s="4" t="s">
        <v>72</v>
      </c>
      <c r="E93" s="4"/>
      <c r="F93" s="4"/>
      <c r="G93" s="4"/>
      <c r="H93" s="7">
        <v>1.5</v>
      </c>
      <c r="J93" s="19"/>
    </row>
    <row r="94" spans="2:10" ht="10.5" customHeight="1">
      <c r="B94" s="15"/>
      <c r="C94" s="4"/>
      <c r="D94" s="4"/>
      <c r="E94" s="4"/>
      <c r="F94" s="4"/>
      <c r="G94" s="4"/>
      <c r="H94" s="7"/>
      <c r="J94" s="19"/>
    </row>
    <row r="95" spans="2:10" ht="12.75" customHeight="1">
      <c r="B95" s="15"/>
      <c r="C95" s="4"/>
      <c r="D95" s="20" t="s">
        <v>81</v>
      </c>
      <c r="E95" s="4"/>
      <c r="F95" s="20"/>
      <c r="G95" s="20"/>
      <c r="H95" s="7"/>
      <c r="J95" s="19"/>
    </row>
    <row r="96" spans="2:10" ht="12.75" customHeight="1">
      <c r="B96" s="15"/>
      <c r="C96" s="4"/>
      <c r="D96" s="4" t="s">
        <v>73</v>
      </c>
      <c r="E96" s="40">
        <v>1</v>
      </c>
      <c r="F96" s="4"/>
      <c r="G96" s="4"/>
      <c r="H96" s="7">
        <v>0</v>
      </c>
      <c r="I96" s="7">
        <f>INDEX(H96:H105,E96)</f>
        <v>0</v>
      </c>
      <c r="J96" s="31"/>
    </row>
    <row r="97" spans="2:10" ht="12.75" customHeight="1">
      <c r="B97" s="15"/>
      <c r="C97" s="4"/>
      <c r="D97" s="4" t="s">
        <v>89</v>
      </c>
      <c r="E97" s="4"/>
      <c r="F97" s="4"/>
      <c r="G97" s="4"/>
      <c r="H97" s="7">
        <v>9</v>
      </c>
      <c r="J97" s="31"/>
    </row>
    <row r="98" spans="2:10" ht="12.75" customHeight="1">
      <c r="B98" s="15"/>
      <c r="C98" s="4"/>
      <c r="D98" s="4" t="s">
        <v>90</v>
      </c>
      <c r="E98" s="4"/>
      <c r="F98" s="4"/>
      <c r="G98" s="4"/>
      <c r="H98" s="7">
        <v>6</v>
      </c>
      <c r="J98" s="31"/>
    </row>
    <row r="99" spans="2:10" ht="12.75" customHeight="1">
      <c r="B99" s="15"/>
      <c r="C99" s="4"/>
      <c r="D99" s="4" t="s">
        <v>121</v>
      </c>
      <c r="E99" s="4"/>
      <c r="F99" s="4"/>
      <c r="G99" s="4"/>
      <c r="H99" s="7">
        <v>8</v>
      </c>
      <c r="J99" s="31"/>
    </row>
    <row r="100" spans="2:10" ht="12.75" customHeight="1">
      <c r="B100" s="15"/>
      <c r="C100" s="4"/>
      <c r="D100" s="4" t="s">
        <v>91</v>
      </c>
      <c r="E100" s="4"/>
      <c r="F100" s="4"/>
      <c r="G100" s="4"/>
      <c r="H100" s="7">
        <v>10</v>
      </c>
      <c r="J100" s="31"/>
    </row>
    <row r="101" spans="2:10" ht="12.75" customHeight="1">
      <c r="B101" s="15"/>
      <c r="C101" s="4"/>
      <c r="D101" s="4" t="s">
        <v>92</v>
      </c>
      <c r="E101" s="4"/>
      <c r="F101" s="4"/>
      <c r="G101" s="4"/>
      <c r="H101" s="7">
        <v>12</v>
      </c>
      <c r="J101" s="31"/>
    </row>
    <row r="102" spans="2:10" ht="12.75" customHeight="1">
      <c r="B102" s="15"/>
      <c r="C102" s="4"/>
      <c r="D102" s="4" t="s">
        <v>93</v>
      </c>
      <c r="E102" s="4"/>
      <c r="F102" s="4"/>
      <c r="G102" s="4"/>
      <c r="H102" s="7">
        <v>14</v>
      </c>
      <c r="J102" s="31"/>
    </row>
    <row r="103" spans="2:10" ht="12.75" customHeight="1">
      <c r="B103" s="15"/>
      <c r="C103" s="4"/>
      <c r="D103" s="4" t="s">
        <v>122</v>
      </c>
      <c r="E103" s="4"/>
      <c r="F103" s="4"/>
      <c r="G103" s="4"/>
      <c r="H103" s="7">
        <v>4</v>
      </c>
      <c r="J103" s="19"/>
    </row>
    <row r="104" spans="2:10" ht="12.75" customHeight="1">
      <c r="B104" s="15"/>
      <c r="C104" s="4"/>
      <c r="D104" s="4" t="s">
        <v>123</v>
      </c>
      <c r="E104" s="4"/>
      <c r="F104" s="4"/>
      <c r="G104" s="4"/>
      <c r="H104" s="7">
        <v>6</v>
      </c>
      <c r="J104" s="19"/>
    </row>
    <row r="105" spans="2:10" ht="12.75" customHeight="1">
      <c r="B105" s="15"/>
      <c r="C105" s="4"/>
      <c r="D105" s="4" t="s">
        <v>124</v>
      </c>
      <c r="E105" s="4"/>
      <c r="F105" s="4"/>
      <c r="G105" s="4"/>
      <c r="H105" s="7">
        <v>7</v>
      </c>
      <c r="J105" s="19"/>
    </row>
    <row r="106" spans="2:10" ht="10.5" customHeight="1">
      <c r="B106" s="15"/>
      <c r="C106" s="4"/>
      <c r="D106" s="4"/>
      <c r="E106" s="4"/>
      <c r="F106" s="4"/>
      <c r="G106" s="4"/>
      <c r="H106" s="7"/>
      <c r="J106" s="19"/>
    </row>
    <row r="107" spans="2:10" ht="12.75" customHeight="1">
      <c r="B107" s="15"/>
      <c r="C107" s="4"/>
      <c r="D107" s="20" t="s">
        <v>104</v>
      </c>
      <c r="E107" s="4"/>
      <c r="F107" s="27"/>
      <c r="G107" s="20"/>
      <c r="H107" s="7"/>
      <c r="J107" s="19"/>
    </row>
    <row r="108" spans="2:10" ht="12.75" customHeight="1">
      <c r="B108" s="15"/>
      <c r="C108" s="4"/>
      <c r="D108" s="4" t="s">
        <v>13</v>
      </c>
      <c r="E108" s="40">
        <v>1</v>
      </c>
      <c r="F108" s="40"/>
      <c r="G108" s="4"/>
      <c r="H108" s="7">
        <v>0</v>
      </c>
      <c r="I108" s="7">
        <f>INDEX(H108:H112,E108)</f>
        <v>0</v>
      </c>
      <c r="J108" s="19"/>
    </row>
    <row r="109" spans="2:10" ht="12.75" customHeight="1">
      <c r="B109" s="15"/>
      <c r="C109" s="4"/>
      <c r="D109" s="4" t="s">
        <v>125</v>
      </c>
      <c r="E109" s="4"/>
      <c r="F109" s="40"/>
      <c r="G109" s="4"/>
      <c r="H109" s="7">
        <v>1</v>
      </c>
      <c r="I109" s="7">
        <f>IF(AND(E108=2,F109&gt;0),H109,"")</f>
      </c>
      <c r="J109" s="19"/>
    </row>
    <row r="110" spans="2:10" ht="12.75" customHeight="1">
      <c r="B110" s="15"/>
      <c r="C110" s="4"/>
      <c r="D110" s="4" t="s">
        <v>126</v>
      </c>
      <c r="E110" s="4"/>
      <c r="F110" s="40"/>
      <c r="G110" s="4"/>
      <c r="H110" s="7">
        <v>1.5</v>
      </c>
      <c r="I110" s="7">
        <f>IF(AND(E108=3,F110&gt;0),H110,"")</f>
      </c>
      <c r="J110" s="19"/>
    </row>
    <row r="111" spans="2:10" ht="12.75" customHeight="1">
      <c r="B111" s="15"/>
      <c r="C111" s="4"/>
      <c r="D111" s="4" t="s">
        <v>127</v>
      </c>
      <c r="E111" s="4"/>
      <c r="F111" s="40"/>
      <c r="G111" s="4"/>
      <c r="H111" s="7">
        <v>2</v>
      </c>
      <c r="I111" s="7">
        <f>IF(AND(E108=4,F111&gt;0),H111,"")</f>
      </c>
      <c r="J111" s="19"/>
    </row>
    <row r="112" spans="2:10" ht="12.75" customHeight="1">
      <c r="B112" s="15"/>
      <c r="C112" s="4"/>
      <c r="D112" s="4" t="s">
        <v>128</v>
      </c>
      <c r="E112" s="4"/>
      <c r="F112" s="40"/>
      <c r="G112" s="4"/>
      <c r="H112" s="7">
        <v>3</v>
      </c>
      <c r="I112" s="7">
        <f>IF(AND(E108=5,F112&gt;0),H112,"")</f>
      </c>
      <c r="J112" s="19"/>
    </row>
    <row r="113" spans="2:10" ht="9.75" customHeight="1">
      <c r="B113" s="15"/>
      <c r="C113" s="4"/>
      <c r="D113" s="29"/>
      <c r="E113" s="4"/>
      <c r="F113" s="4"/>
      <c r="G113" s="4"/>
      <c r="H113" s="7"/>
      <c r="J113" s="19"/>
    </row>
    <row r="114" spans="2:10" ht="25.5" customHeight="1">
      <c r="B114" s="15"/>
      <c r="C114" s="4"/>
      <c r="D114" s="77" t="s">
        <v>139</v>
      </c>
      <c r="E114" s="77"/>
      <c r="F114" s="20"/>
      <c r="G114" s="20"/>
      <c r="H114" s="7"/>
      <c r="J114" s="19"/>
    </row>
    <row r="115" spans="2:10" ht="25.5" customHeight="1">
      <c r="B115" s="15"/>
      <c r="C115" s="4"/>
      <c r="D115" s="64" t="s">
        <v>101</v>
      </c>
      <c r="E115" s="70">
        <v>1</v>
      </c>
      <c r="F115" s="40"/>
      <c r="G115" s="4"/>
      <c r="H115" s="7">
        <v>0</v>
      </c>
      <c r="I115" s="7">
        <f>INDEX(H115:H119,E115)</f>
        <v>0</v>
      </c>
      <c r="J115" s="19"/>
    </row>
    <row r="116" spans="2:10" ht="12.75" customHeight="1">
      <c r="B116" s="15"/>
      <c r="C116" s="4"/>
      <c r="D116" s="4" t="s">
        <v>82</v>
      </c>
      <c r="E116" s="67"/>
      <c r="F116" s="40"/>
      <c r="G116" s="4"/>
      <c r="H116" s="7">
        <v>0.5</v>
      </c>
      <c r="I116" s="7">
        <f>IF(AND($E$115=2,F116&gt;0),H116,"")</f>
      </c>
      <c r="J116" s="19"/>
    </row>
    <row r="117" spans="2:10" ht="12.75" customHeight="1">
      <c r="B117" s="15"/>
      <c r="C117" s="4"/>
      <c r="D117" s="4" t="s">
        <v>83</v>
      </c>
      <c r="E117" s="67"/>
      <c r="F117" s="40"/>
      <c r="G117" s="4"/>
      <c r="H117" s="7">
        <v>1.5</v>
      </c>
      <c r="I117" s="7">
        <f>IF(AND($E$115=3,F117&gt;0),H117,"")</f>
      </c>
      <c r="J117" s="19"/>
    </row>
    <row r="118" spans="2:10" ht="12.75" customHeight="1">
      <c r="B118" s="15"/>
      <c r="C118" s="4"/>
      <c r="D118" s="4" t="s">
        <v>84</v>
      </c>
      <c r="E118" s="67"/>
      <c r="F118" s="40"/>
      <c r="G118" s="4"/>
      <c r="H118" s="7">
        <v>2</v>
      </c>
      <c r="I118" s="7">
        <f>IF(AND($E$115=4,F118&gt;0),H118,"")</f>
      </c>
      <c r="J118" s="19"/>
    </row>
    <row r="119" spans="2:10" ht="12.75" customHeight="1">
      <c r="B119" s="15"/>
      <c r="C119" s="4"/>
      <c r="D119" s="4" t="s">
        <v>85</v>
      </c>
      <c r="E119" s="67"/>
      <c r="F119" s="40"/>
      <c r="G119" s="4"/>
      <c r="H119" s="7">
        <v>3</v>
      </c>
      <c r="I119" s="7">
        <f>IF(AND($E$115=5,F119&gt;0),H119,"")</f>
      </c>
      <c r="J119" s="19"/>
    </row>
    <row r="120" spans="2:10" ht="12.75" customHeight="1">
      <c r="B120" s="15"/>
      <c r="C120" s="4"/>
      <c r="D120" s="60"/>
      <c r="E120" s="4"/>
      <c r="F120" s="4"/>
      <c r="G120" s="4"/>
      <c r="H120" s="21" t="s">
        <v>4</v>
      </c>
      <c r="I120" s="22">
        <f>SUM(I75:I119)</f>
        <v>0</v>
      </c>
      <c r="J120" s="19"/>
    </row>
    <row r="121" spans="2:10" ht="10.5" customHeight="1" thickBot="1">
      <c r="B121" s="23"/>
      <c r="C121" s="24"/>
      <c r="D121" s="32"/>
      <c r="E121" s="24"/>
      <c r="F121" s="24"/>
      <c r="G121" s="24"/>
      <c r="H121" s="25"/>
      <c r="I121" s="25"/>
      <c r="J121" s="26"/>
    </row>
    <row r="122" spans="2:10" ht="10.5" customHeight="1" thickBot="1">
      <c r="B122" s="4"/>
      <c r="C122" s="4"/>
      <c r="D122" s="29"/>
      <c r="E122" s="4"/>
      <c r="F122" s="4"/>
      <c r="G122" s="4"/>
      <c r="H122" s="7"/>
      <c r="J122" s="4"/>
    </row>
    <row r="123" spans="2:10" ht="10.5" customHeight="1">
      <c r="B123" s="9"/>
      <c r="C123" s="10"/>
      <c r="D123" s="33"/>
      <c r="E123" s="10"/>
      <c r="F123" s="10"/>
      <c r="G123" s="10"/>
      <c r="H123" s="13"/>
      <c r="I123" s="13"/>
      <c r="J123" s="14"/>
    </row>
    <row r="124" spans="2:10" ht="12.75" customHeight="1">
      <c r="B124" s="15"/>
      <c r="C124" s="16" t="s">
        <v>14</v>
      </c>
      <c r="D124" s="4"/>
      <c r="E124" s="4"/>
      <c r="F124" s="16"/>
      <c r="G124" s="16"/>
      <c r="H124" s="18"/>
      <c r="J124" s="19"/>
    </row>
    <row r="125" spans="2:10" ht="12.75" customHeight="1">
      <c r="B125" s="15"/>
      <c r="C125" s="4"/>
      <c r="D125" s="66" t="s">
        <v>133</v>
      </c>
      <c r="E125" s="4"/>
      <c r="F125" s="17"/>
      <c r="G125" s="17"/>
      <c r="H125" s="18" t="s">
        <v>1</v>
      </c>
      <c r="I125" s="18" t="s">
        <v>2</v>
      </c>
      <c r="J125" s="19"/>
    </row>
    <row r="126" spans="2:10" ht="12.75" customHeight="1">
      <c r="B126" s="15"/>
      <c r="C126" s="4"/>
      <c r="D126" s="65" t="s">
        <v>16</v>
      </c>
      <c r="E126" s="40">
        <v>1</v>
      </c>
      <c r="F126" s="4"/>
      <c r="G126" s="4"/>
      <c r="H126" s="7">
        <v>0</v>
      </c>
      <c r="I126" s="7">
        <f>INDEX(H126:H130,E126)</f>
        <v>0</v>
      </c>
      <c r="J126" s="19"/>
    </row>
    <row r="127" spans="2:10" ht="12.75" customHeight="1">
      <c r="B127" s="15"/>
      <c r="C127" s="4"/>
      <c r="D127" s="65" t="s">
        <v>15</v>
      </c>
      <c r="E127" s="4"/>
      <c r="F127" s="4"/>
      <c r="G127" s="4"/>
      <c r="H127" s="7">
        <v>0</v>
      </c>
      <c r="J127" s="19"/>
    </row>
    <row r="128" spans="2:10" ht="12.75" customHeight="1">
      <c r="B128" s="15"/>
      <c r="C128" s="4"/>
      <c r="D128" s="65" t="s">
        <v>42</v>
      </c>
      <c r="E128" s="4"/>
      <c r="F128" s="4"/>
      <c r="G128" s="4"/>
      <c r="H128" s="7">
        <v>1</v>
      </c>
      <c r="J128" s="19"/>
    </row>
    <row r="129" spans="2:10" ht="12.75" customHeight="1">
      <c r="B129" s="15"/>
      <c r="C129" s="4"/>
      <c r="D129" s="65" t="s">
        <v>43</v>
      </c>
      <c r="E129" s="4"/>
      <c r="F129" s="4"/>
      <c r="G129" s="4"/>
      <c r="H129" s="7">
        <v>2</v>
      </c>
      <c r="J129" s="19"/>
    </row>
    <row r="130" spans="2:10" ht="12.75" customHeight="1">
      <c r="B130" s="15"/>
      <c r="C130" s="4"/>
      <c r="D130" s="65" t="s">
        <v>102</v>
      </c>
      <c r="E130" s="4"/>
      <c r="F130" s="4"/>
      <c r="G130" s="4"/>
      <c r="H130" s="7">
        <v>3.5</v>
      </c>
      <c r="J130" s="19"/>
    </row>
    <row r="131" spans="2:10" ht="8.25" customHeight="1">
      <c r="B131" s="15"/>
      <c r="C131" s="4"/>
      <c r="D131" s="65"/>
      <c r="E131" s="4"/>
      <c r="F131" s="4"/>
      <c r="G131" s="4"/>
      <c r="H131" s="7"/>
      <c r="J131" s="19"/>
    </row>
    <row r="132" spans="2:10" ht="12" customHeight="1">
      <c r="B132" s="15"/>
      <c r="C132" s="4"/>
      <c r="D132" s="66" t="s">
        <v>134</v>
      </c>
      <c r="E132" s="4"/>
      <c r="F132" s="4"/>
      <c r="G132" s="4"/>
      <c r="H132" s="7"/>
      <c r="J132" s="19"/>
    </row>
    <row r="133" spans="2:10" ht="12.75" customHeight="1">
      <c r="B133" s="15"/>
      <c r="C133" s="4"/>
      <c r="D133" s="65" t="s">
        <v>17</v>
      </c>
      <c r="E133" s="40" t="b">
        <v>0</v>
      </c>
      <c r="F133" s="4"/>
      <c r="G133" s="4"/>
      <c r="H133" s="7">
        <v>3</v>
      </c>
      <c r="I133" s="7">
        <f>IF(E133,H133,0)</f>
        <v>0</v>
      </c>
      <c r="J133" s="19"/>
    </row>
    <row r="134" spans="2:10" ht="12.75" customHeight="1">
      <c r="B134" s="15"/>
      <c r="C134" s="4"/>
      <c r="D134" s="4"/>
      <c r="E134" s="4"/>
      <c r="F134" s="4"/>
      <c r="G134" s="4"/>
      <c r="H134" s="21" t="s">
        <v>4</v>
      </c>
      <c r="I134" s="22">
        <f>SUM(I126:I133)</f>
        <v>0</v>
      </c>
      <c r="J134" s="19"/>
    </row>
    <row r="135" spans="2:10" ht="12.75" customHeight="1" thickBot="1">
      <c r="B135" s="23"/>
      <c r="C135" s="24"/>
      <c r="D135" s="24"/>
      <c r="E135" s="24"/>
      <c r="F135" s="24"/>
      <c r="G135" s="24"/>
      <c r="H135" s="34"/>
      <c r="I135" s="25"/>
      <c r="J135" s="26"/>
    </row>
    <row r="136" spans="2:10" ht="12.75" customHeight="1" thickBot="1">
      <c r="B136" s="4"/>
      <c r="C136" s="4"/>
      <c r="D136" s="4"/>
      <c r="E136" s="4"/>
      <c r="F136" s="4"/>
      <c r="G136" s="4"/>
      <c r="H136" s="21"/>
      <c r="J136" s="4"/>
    </row>
    <row r="137" spans="2:10" ht="12.75" customHeight="1">
      <c r="B137" s="9"/>
      <c r="C137" s="10"/>
      <c r="D137" s="10"/>
      <c r="E137" s="10"/>
      <c r="F137" s="10"/>
      <c r="G137" s="10"/>
      <c r="H137" s="35"/>
      <c r="I137" s="13"/>
      <c r="J137" s="14"/>
    </row>
    <row r="138" spans="2:10" ht="12.75" customHeight="1">
      <c r="B138" s="15"/>
      <c r="C138" s="16" t="s">
        <v>18</v>
      </c>
      <c r="D138" s="4"/>
      <c r="E138" s="4"/>
      <c r="F138" s="4"/>
      <c r="G138" s="4"/>
      <c r="H138" s="7"/>
      <c r="J138" s="19"/>
    </row>
    <row r="139" spans="2:10" ht="12.75" customHeight="1">
      <c r="B139" s="15"/>
      <c r="C139" s="4"/>
      <c r="D139" s="20" t="s">
        <v>0</v>
      </c>
      <c r="E139" s="4"/>
      <c r="F139" s="16"/>
      <c r="G139" s="16"/>
      <c r="H139" s="18" t="s">
        <v>1</v>
      </c>
      <c r="I139" s="18" t="s">
        <v>2</v>
      </c>
      <c r="J139" s="19"/>
    </row>
    <row r="140" spans="2:10" ht="12.75" customHeight="1">
      <c r="B140" s="15"/>
      <c r="C140" s="4"/>
      <c r="D140" s="65" t="s">
        <v>19</v>
      </c>
      <c r="E140" s="40">
        <v>1</v>
      </c>
      <c r="F140" s="17"/>
      <c r="G140" s="17"/>
      <c r="H140" s="7">
        <v>0</v>
      </c>
      <c r="I140" s="7">
        <f>INDEX(H140:H148,E140)</f>
        <v>0</v>
      </c>
      <c r="J140" s="19"/>
    </row>
    <row r="141" spans="2:10" ht="12.75" customHeight="1">
      <c r="B141" s="15"/>
      <c r="C141" s="4"/>
      <c r="D141" s="65" t="s">
        <v>20</v>
      </c>
      <c r="E141" s="4"/>
      <c r="F141" s="4"/>
      <c r="G141" s="4"/>
      <c r="H141" s="7">
        <v>0</v>
      </c>
      <c r="J141" s="19"/>
    </row>
    <row r="142" spans="2:10" ht="12.75" customHeight="1">
      <c r="B142" s="15"/>
      <c r="C142" s="4"/>
      <c r="D142" s="65" t="s">
        <v>49</v>
      </c>
      <c r="E142" s="4"/>
      <c r="F142" s="4"/>
      <c r="G142" s="4"/>
      <c r="H142" s="7">
        <v>1</v>
      </c>
      <c r="J142" s="19"/>
    </row>
    <row r="143" spans="2:10" ht="12.75" customHeight="1">
      <c r="B143" s="15"/>
      <c r="C143" s="4"/>
      <c r="D143" s="65" t="s">
        <v>50</v>
      </c>
      <c r="E143" s="4"/>
      <c r="F143" s="4"/>
      <c r="G143" s="4"/>
      <c r="H143" s="7">
        <v>2</v>
      </c>
      <c r="J143" s="19"/>
    </row>
    <row r="144" spans="2:10" ht="12.75" customHeight="1">
      <c r="B144" s="15"/>
      <c r="C144" s="4"/>
      <c r="D144" s="65" t="s">
        <v>51</v>
      </c>
      <c r="E144" s="4"/>
      <c r="F144" s="4"/>
      <c r="G144" s="4"/>
      <c r="H144" s="7">
        <v>4</v>
      </c>
      <c r="J144" s="19"/>
    </row>
    <row r="145" spans="2:10" ht="12.75" customHeight="1">
      <c r="B145" s="15"/>
      <c r="C145" s="4"/>
      <c r="D145" s="65" t="s">
        <v>52</v>
      </c>
      <c r="E145" s="4"/>
      <c r="F145" s="4"/>
      <c r="G145" s="4"/>
      <c r="H145" s="7">
        <v>4.5</v>
      </c>
      <c r="J145" s="19"/>
    </row>
    <row r="146" spans="2:10" ht="12.75" customHeight="1">
      <c r="B146" s="15"/>
      <c r="C146" s="4"/>
      <c r="D146" s="65" t="s">
        <v>86</v>
      </c>
      <c r="E146" s="4"/>
      <c r="F146" s="4"/>
      <c r="G146" s="4"/>
      <c r="H146" s="7">
        <v>4.5</v>
      </c>
      <c r="J146" s="19"/>
    </row>
    <row r="147" spans="2:10" ht="12.75" customHeight="1">
      <c r="B147" s="15"/>
      <c r="C147" s="4"/>
      <c r="D147" s="65" t="s">
        <v>21</v>
      </c>
      <c r="E147" s="4"/>
      <c r="F147" s="4"/>
      <c r="G147" s="4"/>
      <c r="H147" s="7">
        <v>5</v>
      </c>
      <c r="J147" s="19"/>
    </row>
    <row r="148" spans="2:10" ht="12.75" customHeight="1">
      <c r="B148" s="15"/>
      <c r="C148" s="4"/>
      <c r="D148" s="65" t="s">
        <v>22</v>
      </c>
      <c r="E148" s="4"/>
      <c r="F148" s="4"/>
      <c r="G148" s="4"/>
      <c r="H148" s="7">
        <v>5.5</v>
      </c>
      <c r="J148" s="19"/>
    </row>
    <row r="149" spans="2:10" ht="12.75" customHeight="1">
      <c r="B149" s="15"/>
      <c r="C149" s="4"/>
      <c r="D149" s="4"/>
      <c r="E149" s="4"/>
      <c r="F149" s="4"/>
      <c r="G149" s="4"/>
      <c r="H149" s="21" t="s">
        <v>4</v>
      </c>
      <c r="I149" s="22">
        <f>I140</f>
        <v>0</v>
      </c>
      <c r="J149" s="19"/>
    </row>
    <row r="150" spans="2:10" ht="12.75" customHeight="1" thickBot="1">
      <c r="B150" s="23"/>
      <c r="C150" s="24"/>
      <c r="D150" s="24"/>
      <c r="E150" s="24"/>
      <c r="F150" s="24"/>
      <c r="G150" s="24"/>
      <c r="H150" s="25"/>
      <c r="I150" s="25"/>
      <c r="J150" s="26"/>
    </row>
    <row r="151" spans="2:10" ht="12.75" customHeight="1" thickBot="1">
      <c r="B151" s="4"/>
      <c r="C151" s="4"/>
      <c r="D151" s="4"/>
      <c r="E151" s="4"/>
      <c r="F151" s="4"/>
      <c r="G151" s="4"/>
      <c r="H151" s="7"/>
      <c r="J151" s="4"/>
    </row>
    <row r="152" spans="2:10" ht="12.75" customHeight="1">
      <c r="B152" s="9"/>
      <c r="C152" s="10"/>
      <c r="D152" s="10"/>
      <c r="E152" s="10"/>
      <c r="F152" s="10"/>
      <c r="G152" s="10"/>
      <c r="H152" s="13"/>
      <c r="I152" s="13"/>
      <c r="J152" s="14"/>
    </row>
    <row r="153" spans="2:10" ht="12.75" customHeight="1">
      <c r="B153" s="15"/>
      <c r="C153" s="16" t="s">
        <v>23</v>
      </c>
      <c r="D153" s="4"/>
      <c r="E153" s="4"/>
      <c r="F153" s="16"/>
      <c r="G153" s="16"/>
      <c r="H153" s="18"/>
      <c r="J153" s="19"/>
    </row>
    <row r="154" spans="2:10" ht="12.75" customHeight="1">
      <c r="B154" s="15"/>
      <c r="C154" s="4"/>
      <c r="D154" s="66" t="s">
        <v>0</v>
      </c>
      <c r="E154" s="4"/>
      <c r="F154" s="17"/>
      <c r="G154" s="17"/>
      <c r="H154" s="18" t="s">
        <v>1</v>
      </c>
      <c r="I154" s="18" t="s">
        <v>2</v>
      </c>
      <c r="J154" s="19"/>
    </row>
    <row r="155" spans="2:10" ht="12.75" customHeight="1">
      <c r="B155" s="15"/>
      <c r="C155" s="4"/>
      <c r="D155" s="65" t="s">
        <v>25</v>
      </c>
      <c r="E155" s="40" t="b">
        <v>0</v>
      </c>
      <c r="F155" s="4"/>
      <c r="G155" s="4"/>
      <c r="H155" s="7">
        <v>2</v>
      </c>
      <c r="I155" s="7">
        <f>IF(E155,H155,"")</f>
      </c>
      <c r="J155" s="19"/>
    </row>
    <row r="156" spans="2:10" ht="12.75" customHeight="1">
      <c r="B156" s="15"/>
      <c r="C156" s="4"/>
      <c r="D156" s="65" t="s">
        <v>129</v>
      </c>
      <c r="E156" s="40" t="b">
        <v>0</v>
      </c>
      <c r="F156" s="4"/>
      <c r="G156" s="4"/>
      <c r="H156" s="7">
        <v>2</v>
      </c>
      <c r="I156" s="7">
        <f>IF(E156,H156,"")</f>
      </c>
      <c r="J156" s="19"/>
    </row>
    <row r="157" spans="2:10" ht="12.75" customHeight="1">
      <c r="B157" s="15"/>
      <c r="C157" s="4"/>
      <c r="D157" s="65" t="s">
        <v>140</v>
      </c>
      <c r="E157" s="40" t="b">
        <v>0</v>
      </c>
      <c r="F157" s="4"/>
      <c r="G157" s="4"/>
      <c r="H157" s="7">
        <v>2</v>
      </c>
      <c r="I157" s="7">
        <f>IF(E157,H157,"")</f>
      </c>
      <c r="J157" s="19"/>
    </row>
    <row r="158" spans="2:10" ht="12.75" customHeight="1">
      <c r="B158" s="15"/>
      <c r="C158" s="4"/>
      <c r="D158" s="68"/>
      <c r="E158" s="4"/>
      <c r="F158" s="4"/>
      <c r="G158" s="4"/>
      <c r="H158" s="3"/>
      <c r="I158" s="3"/>
      <c r="J158" s="19"/>
    </row>
    <row r="159" spans="2:10" ht="12.75" customHeight="1">
      <c r="B159" s="15"/>
      <c r="C159" s="4"/>
      <c r="D159" s="66" t="s">
        <v>0</v>
      </c>
      <c r="E159" s="4"/>
      <c r="F159" s="4"/>
      <c r="G159" s="4"/>
      <c r="H159" s="3"/>
      <c r="I159" s="3"/>
      <c r="J159" s="19"/>
    </row>
    <row r="160" spans="2:10" ht="12.75" customHeight="1">
      <c r="B160" s="15"/>
      <c r="C160" s="4"/>
      <c r="D160" s="65" t="s">
        <v>130</v>
      </c>
      <c r="E160" s="40">
        <v>1</v>
      </c>
      <c r="F160" s="4"/>
      <c r="G160" s="4"/>
      <c r="H160" s="7">
        <v>0</v>
      </c>
      <c r="I160" s="7">
        <f>INDEX(H160:H162,E160)</f>
        <v>0</v>
      </c>
      <c r="J160" s="19"/>
    </row>
    <row r="161" spans="2:10" ht="12.75" customHeight="1">
      <c r="B161" s="15"/>
      <c r="C161" s="4"/>
      <c r="D161" s="65" t="s">
        <v>131</v>
      </c>
      <c r="E161" s="4"/>
      <c r="F161" s="4"/>
      <c r="G161" s="4"/>
      <c r="H161" s="7">
        <v>1</v>
      </c>
      <c r="J161" s="19"/>
    </row>
    <row r="162" spans="2:10" ht="12.75" customHeight="1">
      <c r="B162" s="15"/>
      <c r="C162" s="4"/>
      <c r="D162" s="65" t="s">
        <v>132</v>
      </c>
      <c r="E162" s="4"/>
      <c r="F162" s="4"/>
      <c r="G162" s="4"/>
      <c r="H162" s="7">
        <v>2</v>
      </c>
      <c r="J162" s="19"/>
    </row>
    <row r="163" spans="2:10" ht="12.75" customHeight="1">
      <c r="B163" s="15"/>
      <c r="C163" s="4"/>
      <c r="D163" s="39"/>
      <c r="E163" s="4"/>
      <c r="F163" s="4"/>
      <c r="G163" s="4"/>
      <c r="H163" s="21" t="s">
        <v>4</v>
      </c>
      <c r="I163" s="22">
        <f>SUM(I155:I162)</f>
        <v>0</v>
      </c>
      <c r="J163" s="19"/>
    </row>
    <row r="164" spans="2:10" ht="12.75" customHeight="1" thickBot="1">
      <c r="B164" s="23"/>
      <c r="C164" s="24"/>
      <c r="D164" s="24"/>
      <c r="E164" s="24"/>
      <c r="F164" s="24"/>
      <c r="G164" s="24"/>
      <c r="H164" s="25"/>
      <c r="I164" s="25"/>
      <c r="J164" s="26"/>
    </row>
    <row r="165" spans="2:10" ht="12.75" customHeight="1" thickBot="1">
      <c r="B165" s="4"/>
      <c r="C165" s="4"/>
      <c r="D165" s="4"/>
      <c r="E165" s="4"/>
      <c r="F165" s="4"/>
      <c r="G165" s="4"/>
      <c r="H165" s="7"/>
      <c r="J165" s="4"/>
    </row>
    <row r="166" spans="2:10" ht="12.75" customHeight="1">
      <c r="B166" s="9"/>
      <c r="C166" s="10"/>
      <c r="D166" s="10"/>
      <c r="E166" s="10"/>
      <c r="F166" s="10"/>
      <c r="G166" s="10"/>
      <c r="H166" s="13"/>
      <c r="I166" s="13"/>
      <c r="J166" s="14"/>
    </row>
    <row r="167" spans="2:10" ht="12.75" customHeight="1">
      <c r="B167" s="15"/>
      <c r="C167" s="16" t="s">
        <v>87</v>
      </c>
      <c r="D167" s="4"/>
      <c r="E167" s="4"/>
      <c r="F167" s="16"/>
      <c r="G167" s="16"/>
      <c r="H167" s="18"/>
      <c r="J167" s="19"/>
    </row>
    <row r="168" spans="2:10" ht="12.75" customHeight="1">
      <c r="B168" s="15"/>
      <c r="C168" s="4"/>
      <c r="D168" s="20" t="s">
        <v>0</v>
      </c>
      <c r="E168" s="4"/>
      <c r="F168" s="4"/>
      <c r="G168" s="4"/>
      <c r="H168" s="18" t="s">
        <v>1</v>
      </c>
      <c r="I168" s="18" t="s">
        <v>2</v>
      </c>
      <c r="J168" s="19"/>
    </row>
    <row r="169" spans="2:10" ht="12.75" customHeight="1">
      <c r="B169" s="15"/>
      <c r="C169" s="4"/>
      <c r="D169" s="65" t="s">
        <v>48</v>
      </c>
      <c r="E169" s="40">
        <v>1</v>
      </c>
      <c r="F169" s="4"/>
      <c r="G169" s="4"/>
      <c r="H169" s="7">
        <v>0</v>
      </c>
      <c r="I169" s="7">
        <f>INDEX(H169:H172,E169)</f>
        <v>0</v>
      </c>
      <c r="J169" s="19"/>
    </row>
    <row r="170" spans="2:10" ht="12.75" customHeight="1">
      <c r="B170" s="15"/>
      <c r="C170" s="4"/>
      <c r="D170" s="65" t="s">
        <v>31</v>
      </c>
      <c r="H170" s="38">
        <v>2</v>
      </c>
      <c r="J170" s="19"/>
    </row>
    <row r="171" spans="2:10" ht="12.75" customHeight="1">
      <c r="B171" s="15"/>
      <c r="C171" s="4"/>
      <c r="D171" s="65" t="s">
        <v>99</v>
      </c>
      <c r="E171" s="4"/>
      <c r="F171" s="4"/>
      <c r="G171" s="4"/>
      <c r="H171" s="7">
        <v>2</v>
      </c>
      <c r="J171" s="19"/>
    </row>
    <row r="172" spans="2:10" ht="12.75" customHeight="1">
      <c r="B172" s="15"/>
      <c r="C172" s="4"/>
      <c r="D172" s="65" t="s">
        <v>37</v>
      </c>
      <c r="E172" s="4"/>
      <c r="F172" s="4"/>
      <c r="G172" s="4"/>
      <c r="H172" s="7">
        <v>3</v>
      </c>
      <c r="J172" s="19"/>
    </row>
    <row r="173" spans="2:10" ht="12.75" customHeight="1">
      <c r="B173" s="15"/>
      <c r="C173" s="4"/>
      <c r="E173" s="4"/>
      <c r="F173" s="17"/>
      <c r="G173" s="17"/>
      <c r="H173" s="7"/>
      <c r="J173" s="19"/>
    </row>
    <row r="174" spans="2:10" ht="12.75" customHeight="1">
      <c r="B174" s="15"/>
      <c r="C174" s="4"/>
      <c r="D174" s="4"/>
      <c r="E174" s="4"/>
      <c r="F174" s="4"/>
      <c r="G174" s="4"/>
      <c r="H174" s="21" t="s">
        <v>4</v>
      </c>
      <c r="I174" s="22">
        <f>SUM(I168:I173)</f>
        <v>0</v>
      </c>
      <c r="J174" s="19"/>
    </row>
    <row r="175" spans="2:10" ht="12.75" customHeight="1" thickBot="1">
      <c r="B175" s="23"/>
      <c r="C175" s="24"/>
      <c r="D175" s="24"/>
      <c r="E175" s="24"/>
      <c r="F175" s="24"/>
      <c r="G175" s="24"/>
      <c r="H175" s="34"/>
      <c r="I175" s="25"/>
      <c r="J175" s="26"/>
    </row>
    <row r="176" spans="2:10" ht="12.75" customHeight="1" thickBot="1">
      <c r="B176" s="4"/>
      <c r="C176" s="4"/>
      <c r="D176" s="4"/>
      <c r="E176" s="4"/>
      <c r="F176" s="4"/>
      <c r="G176" s="4"/>
      <c r="H176" s="7"/>
      <c r="J176" s="4"/>
    </row>
    <row r="177" spans="2:10" ht="12.75" customHeight="1">
      <c r="B177" s="9"/>
      <c r="C177" s="10"/>
      <c r="D177" s="10"/>
      <c r="E177" s="10"/>
      <c r="F177" s="10"/>
      <c r="G177" s="10"/>
      <c r="H177" s="13"/>
      <c r="I177" s="13"/>
      <c r="J177" s="14"/>
    </row>
    <row r="178" spans="2:10" ht="12.75" customHeight="1">
      <c r="B178" s="15"/>
      <c r="C178" s="16" t="s">
        <v>75</v>
      </c>
      <c r="D178" s="4"/>
      <c r="E178" s="4"/>
      <c r="F178" s="16"/>
      <c r="G178" s="16"/>
      <c r="H178" s="18"/>
      <c r="J178" s="19"/>
    </row>
    <row r="179" spans="2:10" ht="12.75" customHeight="1">
      <c r="B179" s="15"/>
      <c r="C179" s="4"/>
      <c r="D179" s="20" t="s">
        <v>0</v>
      </c>
      <c r="E179" s="4"/>
      <c r="F179" s="17"/>
      <c r="G179" s="17"/>
      <c r="H179" s="18" t="s">
        <v>1</v>
      </c>
      <c r="I179" s="18" t="s">
        <v>2</v>
      </c>
      <c r="J179" s="19"/>
    </row>
    <row r="180" spans="2:10" ht="12.75" customHeight="1">
      <c r="B180" s="15"/>
      <c r="C180" s="4"/>
      <c r="D180" s="65" t="s">
        <v>88</v>
      </c>
      <c r="E180" s="40">
        <v>1</v>
      </c>
      <c r="F180" s="4"/>
      <c r="G180" s="4"/>
      <c r="H180" s="7">
        <v>0</v>
      </c>
      <c r="I180" s="7">
        <f>INDEX(H180:H183,E180)</f>
        <v>0</v>
      </c>
      <c r="J180" s="19"/>
    </row>
    <row r="181" spans="2:10" ht="12.75" customHeight="1">
      <c r="B181" s="15"/>
      <c r="C181" s="4"/>
      <c r="D181" s="65" t="s">
        <v>76</v>
      </c>
      <c r="E181" s="4"/>
      <c r="F181" s="4"/>
      <c r="G181" s="4"/>
      <c r="H181" s="7">
        <v>1</v>
      </c>
      <c r="J181" s="19"/>
    </row>
    <row r="182" spans="2:10" ht="12.75" customHeight="1">
      <c r="B182" s="15"/>
      <c r="C182" s="4"/>
      <c r="D182" s="65" t="s">
        <v>103</v>
      </c>
      <c r="E182" s="58"/>
      <c r="F182" s="58"/>
      <c r="G182" s="58"/>
      <c r="H182" s="7">
        <v>1</v>
      </c>
      <c r="J182" s="19"/>
    </row>
    <row r="183" spans="2:10" ht="12.75" customHeight="1">
      <c r="B183" s="15"/>
      <c r="C183" s="4"/>
      <c r="D183" s="65" t="s">
        <v>77</v>
      </c>
      <c r="E183" s="58"/>
      <c r="F183" s="58"/>
      <c r="G183" s="58"/>
      <c r="H183" s="7">
        <v>1</v>
      </c>
      <c r="J183" s="19"/>
    </row>
    <row r="184" spans="2:10" ht="12.75" customHeight="1">
      <c r="B184" s="15"/>
      <c r="C184" s="4"/>
      <c r="D184" s="4"/>
      <c r="E184" s="4"/>
      <c r="F184" s="4"/>
      <c r="G184" s="4"/>
      <c r="H184" s="21" t="s">
        <v>4</v>
      </c>
      <c r="I184" s="22">
        <f>SUM(I180:I181)</f>
        <v>0</v>
      </c>
      <c r="J184" s="19"/>
    </row>
    <row r="185" spans="2:10" ht="12.75" customHeight="1" thickBot="1">
      <c r="B185" s="23"/>
      <c r="C185" s="24"/>
      <c r="D185" s="24"/>
      <c r="E185" s="24"/>
      <c r="F185" s="24"/>
      <c r="G185" s="24"/>
      <c r="H185" s="25"/>
      <c r="I185" s="25"/>
      <c r="J185" s="26"/>
    </row>
    <row r="186" spans="2:10" ht="12.75" customHeight="1" thickBot="1">
      <c r="B186" s="4"/>
      <c r="C186" s="4"/>
      <c r="D186" s="4"/>
      <c r="E186" s="4"/>
      <c r="F186" s="4"/>
      <c r="G186" s="4"/>
      <c r="H186" s="7"/>
      <c r="J186" s="4"/>
    </row>
    <row r="187" spans="2:10" ht="12.75" customHeight="1">
      <c r="B187" s="9"/>
      <c r="C187" s="10"/>
      <c r="D187" s="10"/>
      <c r="E187" s="10"/>
      <c r="F187" s="10"/>
      <c r="G187" s="10"/>
      <c r="H187" s="13"/>
      <c r="I187" s="13"/>
      <c r="J187" s="14"/>
    </row>
    <row r="188" spans="2:10" ht="12.75" customHeight="1">
      <c r="B188" s="15"/>
      <c r="C188" s="16" t="s">
        <v>24</v>
      </c>
      <c r="D188" s="4"/>
      <c r="E188" s="4"/>
      <c r="F188" s="16"/>
      <c r="G188" s="16"/>
      <c r="H188" s="18" t="s">
        <v>1</v>
      </c>
      <c r="I188" s="18" t="s">
        <v>2</v>
      </c>
      <c r="J188" s="19"/>
    </row>
    <row r="189" spans="2:10" ht="12.75" customHeight="1">
      <c r="B189" s="15"/>
      <c r="C189" s="4"/>
      <c r="D189" s="4" t="s">
        <v>78</v>
      </c>
      <c r="E189" s="40" t="b">
        <v>0</v>
      </c>
      <c r="F189" s="17"/>
      <c r="G189" s="17"/>
      <c r="H189" s="7">
        <v>3</v>
      </c>
      <c r="I189" s="7">
        <f>IF(E189,H189,0)</f>
        <v>0</v>
      </c>
      <c r="J189" s="19"/>
    </row>
    <row r="190" spans="2:10" ht="12.75" customHeight="1">
      <c r="B190" s="15"/>
      <c r="C190" s="4"/>
      <c r="D190" s="4" t="s">
        <v>145</v>
      </c>
      <c r="E190" s="4"/>
      <c r="F190" s="4"/>
      <c r="G190" s="4"/>
      <c r="H190" s="21" t="s">
        <v>4</v>
      </c>
      <c r="I190" s="22">
        <f>SUM(I189:I189)</f>
        <v>0</v>
      </c>
      <c r="J190" s="19"/>
    </row>
    <row r="191" spans="2:10" ht="12.75" customHeight="1" thickBot="1">
      <c r="B191" s="23"/>
      <c r="C191" s="24"/>
      <c r="D191" s="24"/>
      <c r="E191" s="24"/>
      <c r="F191" s="24"/>
      <c r="G191" s="24"/>
      <c r="H191" s="25"/>
      <c r="I191" s="25"/>
      <c r="J191" s="26"/>
    </row>
    <row r="192" spans="5:8" ht="12.75" customHeight="1" thickBot="1">
      <c r="E192" s="4"/>
      <c r="F192" s="4"/>
      <c r="G192" s="4"/>
      <c r="H192" s="21"/>
    </row>
    <row r="193" spans="4:11" ht="16.5" customHeight="1" thickBot="1" thickTop="1">
      <c r="D193" s="42" t="s">
        <v>45</v>
      </c>
      <c r="E193" s="4"/>
      <c r="F193" s="4"/>
      <c r="G193" s="4"/>
      <c r="H193" s="21"/>
      <c r="I193" s="41">
        <f>SUM(I21,I53,I69,I120,I134,I149,I163,I174,I184,I190)</f>
        <v>0</v>
      </c>
      <c r="K193" s="61"/>
    </row>
    <row r="194" spans="5:9" ht="12.75" customHeight="1" thickTop="1">
      <c r="E194" s="4"/>
      <c r="F194" s="4"/>
      <c r="G194" s="4"/>
      <c r="H194" s="7"/>
      <c r="I194" s="3"/>
    </row>
    <row r="195" spans="6:9" ht="12.75" customHeight="1">
      <c r="F195" s="36"/>
      <c r="G195" s="36"/>
      <c r="H195" s="37"/>
      <c r="I195" s="3"/>
    </row>
    <row r="196" spans="5:9" ht="12.75" customHeight="1">
      <c r="E196" s="4"/>
      <c r="F196" s="4"/>
      <c r="G196" s="4"/>
      <c r="H196" s="7"/>
      <c r="I196" s="3"/>
    </row>
  </sheetData>
  <sheetProtection password="CA7F" sheet="1" selectLockedCells="1"/>
  <mergeCells count="2">
    <mergeCell ref="C4:I4"/>
    <mergeCell ref="D114:E114"/>
  </mergeCells>
  <dataValidations count="8">
    <dataValidation type="whole" allowBlank="1" showInputMessage="1" showErrorMessage="1" sqref="E180">
      <formula1>1</formula1>
      <formula2>2</formula2>
    </dataValidation>
    <dataValidation type="list" allowBlank="1" showInputMessage="1" showErrorMessage="1" sqref="E189 E133 E155:E157 E46:E47 E66:E67">
      <formula1>"True, False"</formula1>
    </dataValidation>
    <dataValidation type="whole" allowBlank="1" showInputMessage="1" showErrorMessage="1" sqref="E169 E10 E34">
      <formula1>1</formula1>
      <formula2>3</formula2>
    </dataValidation>
    <dataValidation type="whole" allowBlank="1" showInputMessage="1" showErrorMessage="1" sqref="E140">
      <formula1>1</formula1>
      <formula2>8</formula2>
    </dataValidation>
    <dataValidation type="whole" allowBlank="1" showInputMessage="1" showErrorMessage="1" sqref="E126">
      <formula1>1</formula1>
      <formula2>6</formula2>
    </dataValidation>
    <dataValidation type="whole" allowBlank="1" showInputMessage="1" showErrorMessage="1" sqref="E96">
      <formula1>1</formula1>
      <formula2>7</formula2>
    </dataValidation>
    <dataValidation type="whole" allowBlank="1" showInputMessage="1" showErrorMessage="1" sqref="E108">
      <formula1>1</formula1>
      <formula2>5</formula2>
    </dataValidation>
    <dataValidation type="whole" allowBlank="1" showInputMessage="1" showErrorMessage="1" sqref="E75 E17 E83:E84 E90 E39 E28">
      <formula1>1</formula1>
      <formula2>4</formula2>
    </dataValidation>
  </dataValidations>
  <printOptions horizontalCentered="1"/>
  <pageMargins left="0.5" right="0.5" top="0.65" bottom="0.65" header="0.3" footer="0.3"/>
  <pageSetup fitToHeight="0" fitToWidth="1" horizontalDpi="600" verticalDpi="600" orientation="portrait" scale="84" r:id="rId3"/>
  <headerFooter>
    <oddFooter>&amp;LApril 2013 Version&amp;RPage &amp;P of &amp;N</oddFooter>
  </headerFooter>
  <rowBreaks count="3" manualBreakCount="3">
    <brk id="70" max="9" man="1"/>
    <brk id="136" max="9" man="1"/>
    <brk id="186" max="9"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3:C22"/>
  <sheetViews>
    <sheetView showGridLines="0" zoomScalePageLayoutView="0" workbookViewId="0" topLeftCell="A1">
      <selection activeCell="B3" sqref="B3"/>
    </sheetView>
  </sheetViews>
  <sheetFormatPr defaultColWidth="9.140625" defaultRowHeight="12.75"/>
  <cols>
    <col min="2" max="2" width="100.8515625" style="47" customWidth="1"/>
  </cols>
  <sheetData>
    <row r="3" ht="18">
      <c r="B3" s="48" t="s">
        <v>47</v>
      </c>
    </row>
    <row r="5" spans="1:2" ht="28.5">
      <c r="A5" s="45" t="s">
        <v>38</v>
      </c>
      <c r="B5" s="49" t="s">
        <v>26</v>
      </c>
    </row>
    <row r="7" spans="1:2" ht="28.5">
      <c r="A7" s="45" t="s">
        <v>38</v>
      </c>
      <c r="B7" s="49" t="s">
        <v>94</v>
      </c>
    </row>
    <row r="8" ht="14.25">
      <c r="B8" s="46"/>
    </row>
    <row r="9" spans="1:2" ht="71.25">
      <c r="A9" s="45" t="s">
        <v>38</v>
      </c>
      <c r="B9" s="49" t="s">
        <v>27</v>
      </c>
    </row>
    <row r="10" ht="14.25">
      <c r="B10" s="46"/>
    </row>
    <row r="11" spans="1:2" ht="20.25">
      <c r="A11" s="45" t="s">
        <v>38</v>
      </c>
      <c r="B11" s="46" t="s">
        <v>28</v>
      </c>
    </row>
    <row r="12" spans="1:2" ht="34.5" customHeight="1">
      <c r="A12" s="45"/>
      <c r="B12" s="49" t="s">
        <v>53</v>
      </c>
    </row>
    <row r="13" spans="1:3" ht="34.5" customHeight="1">
      <c r="A13" s="45"/>
      <c r="B13" s="54" t="s">
        <v>95</v>
      </c>
      <c r="C13" s="52"/>
    </row>
    <row r="14" spans="1:2" ht="20.25">
      <c r="A14" s="45"/>
      <c r="B14" s="50" t="s">
        <v>59</v>
      </c>
    </row>
    <row r="15" spans="1:2" ht="20.25">
      <c r="A15" s="45"/>
      <c r="B15" s="50" t="s">
        <v>60</v>
      </c>
    </row>
    <row r="16" spans="1:2" ht="20.25">
      <c r="A16" s="45"/>
      <c r="B16" s="53" t="s">
        <v>61</v>
      </c>
    </row>
    <row r="17" spans="1:2" ht="20.25">
      <c r="A17" s="45"/>
      <c r="B17" s="53" t="s">
        <v>62</v>
      </c>
    </row>
    <row r="18" ht="14.25">
      <c r="B18" s="56" t="s">
        <v>54</v>
      </c>
    </row>
    <row r="19" ht="14.25">
      <c r="B19" s="57" t="s">
        <v>55</v>
      </c>
    </row>
    <row r="20" spans="1:2" ht="15">
      <c r="A20" s="44"/>
      <c r="B20" s="57" t="s">
        <v>56</v>
      </c>
    </row>
    <row r="21" ht="20.25" customHeight="1">
      <c r="B21" s="57" t="s">
        <v>57</v>
      </c>
    </row>
    <row r="22" spans="2:3" ht="42.75">
      <c r="B22" s="55" t="s">
        <v>58</v>
      </c>
      <c r="C22" s="52"/>
    </row>
  </sheetData>
  <sheetProtection password="CA7F" sheet="1" objects="1" scenarios="1"/>
  <printOptions/>
  <pageMargins left="0.75" right="0.75" top="1" bottom="1" header="0.5" footer="0.5"/>
  <pageSetup fitToHeight="1" fitToWidth="1" horizontalDpi="600" verticalDpi="600" orientation="portrait" scale="82" r:id="rId1"/>
  <headerFooter alignWithMargins="0">
    <oddHeader>&amp;C&amp;"Arial,Bold"&amp;12Private Duty Nursing Acuity Grid
Scoring Guidelines</oddHeader>
    <oddFooter>&amp;L&amp;8October 2009 Version</oddFooter>
  </headerFooter>
</worksheet>
</file>

<file path=xl/worksheets/sheet3.xml><?xml version="1.0" encoding="utf-8"?>
<worksheet xmlns="http://schemas.openxmlformats.org/spreadsheetml/2006/main" xmlns:r="http://schemas.openxmlformats.org/officeDocument/2006/relationships">
  <sheetPr codeName="Sheet3"/>
  <dimension ref="A2:A29"/>
  <sheetViews>
    <sheetView zoomScalePageLayoutView="0" workbookViewId="0" topLeftCell="A1">
      <selection activeCell="A1" sqref="A1"/>
    </sheetView>
  </sheetViews>
  <sheetFormatPr defaultColWidth="9.140625" defaultRowHeight="12.75"/>
  <cols>
    <col min="1" max="1" width="91.28125" style="0" customWidth="1"/>
  </cols>
  <sheetData>
    <row r="2" ht="26.25">
      <c r="A2" s="51" t="s">
        <v>29</v>
      </c>
    </row>
    <row r="5" ht="27">
      <c r="A5" s="1"/>
    </row>
    <row r="6" ht="27">
      <c r="A6" s="1"/>
    </row>
    <row r="7" ht="27">
      <c r="A7" s="1"/>
    </row>
    <row r="8" ht="27">
      <c r="A8" s="1"/>
    </row>
    <row r="9" ht="27">
      <c r="A9" s="1"/>
    </row>
    <row r="10" ht="27">
      <c r="A10" s="1"/>
    </row>
    <row r="11" ht="27">
      <c r="A11" s="1"/>
    </row>
    <row r="12" ht="27">
      <c r="A12" s="1"/>
    </row>
    <row r="13" ht="27">
      <c r="A13" s="1"/>
    </row>
    <row r="14" ht="27">
      <c r="A14" s="1"/>
    </row>
    <row r="15" ht="27">
      <c r="A15" s="1"/>
    </row>
    <row r="16" ht="27">
      <c r="A16" s="1"/>
    </row>
    <row r="17" ht="27">
      <c r="A17" s="1"/>
    </row>
    <row r="18" ht="27">
      <c r="A18" s="1"/>
    </row>
    <row r="19" ht="27">
      <c r="A19" s="1"/>
    </row>
    <row r="20" ht="27">
      <c r="A20" s="1"/>
    </row>
    <row r="21" ht="27">
      <c r="A21" s="1"/>
    </row>
    <row r="22" ht="27">
      <c r="A22" s="1"/>
    </row>
    <row r="23" ht="27">
      <c r="A23" s="1"/>
    </row>
    <row r="24" ht="27">
      <c r="A24" s="1"/>
    </row>
    <row r="25" ht="27">
      <c r="A25" s="1"/>
    </row>
    <row r="26" ht="15.75" thickBot="1">
      <c r="A26" s="2" t="s">
        <v>30</v>
      </c>
    </row>
    <row r="27" ht="27">
      <c r="A27" s="1"/>
    </row>
    <row r="28" ht="27">
      <c r="A28" s="1"/>
    </row>
    <row r="29" ht="27">
      <c r="A29" s="1"/>
    </row>
  </sheetData>
  <sheetProtection/>
  <printOptions gridLines="1"/>
  <pageMargins left="0.75" right="0.75" top="1" bottom="1" header="0.5" footer="0.5"/>
  <pageSetup blackAndWhite="1" horizontalDpi="600" verticalDpi="600" orientation="portrait" r:id="rId1"/>
  <headerFooter alignWithMargins="0">
    <oddHeader>&amp;C&amp;"Arial,Bold"&amp;16Private Duty Nursing
Acuity Grid</oddHeader>
    <oddFooter>&amp;LCompleted by: ____________________________________________________&amp;R&amp;D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Utah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LMorrise</dc:creator>
  <cp:keywords/>
  <dc:description/>
  <cp:lastModifiedBy>Cody Simonsen</cp:lastModifiedBy>
  <cp:lastPrinted>2013-03-26T16:44:16Z</cp:lastPrinted>
  <dcterms:created xsi:type="dcterms:W3CDTF">2007-02-15T17:32:32Z</dcterms:created>
  <dcterms:modified xsi:type="dcterms:W3CDTF">2013-04-16T16:02:35Z</dcterms:modified>
  <cp:category/>
  <cp:version/>
  <cp:contentType/>
  <cp:contentStatus/>
</cp:coreProperties>
</file>