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03 Reimbursement Unit\Managed Care - Physical Health\ACO\Directed Payments\Final\2023-02\"/>
    </mc:Choice>
  </mc:AlternateContent>
  <xr:revisionPtr revIDLastSave="0" documentId="8_{92BACB72-32AB-4982-B1E5-2248829F846C}" xr6:coauthVersionLast="47" xr6:coauthVersionMax="47" xr10:uidLastSave="{00000000-0000-0000-0000-000000000000}"/>
  <bookViews>
    <workbookView xWindow="-120" yWindow="-120" windowWidth="29040" windowHeight="15840" tabRatio="758" activeTab="1" xr2:uid="{00000000-000D-0000-FFFF-FFFF00000000}"/>
  </bookViews>
  <sheets>
    <sheet name="Instructions" sheetId="18" r:id="rId1"/>
    <sheet name="Amount" sheetId="2" r:id="rId2"/>
    <sheet name="ACO Pmt Recon" sheetId="12" r:id="rId3"/>
  </sheets>
  <definedNames>
    <definedName name="_xlnm.Print_Area" localSheetId="2">'ACO Pmt Recon'!$A$1:$U$4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D6" i="2" s="1"/>
  <c r="E4" i="2" l="1"/>
  <c r="E6" i="2" s="1"/>
  <c r="F4" i="2"/>
  <c r="F6" i="2" s="1"/>
  <c r="G4" i="2"/>
  <c r="G6" i="2" s="1"/>
  <c r="C4" i="2"/>
  <c r="C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O Pmts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SELECT_x0009_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 as ACOName_x000d__x000a__x0009_,PaidEndCYMnth_x000d__x000a__x0009_,ServiceEndCYMnth_x000d__x000a__x0009_,SUM(StateIPUPL) as StateIPUPL_x000d__x000a__x0009_,SUM(StateOPUPL) as StateOPUPL_x000d__x000a_FROM HCFSHAREDTABLES.ACOMemberMonthsRatesV_x000d__x000a_WHERE 1=1_x000d__x000a__x0009_and PaidEndCYMnth &gt;= '2018-01'_x000d__x000a_GROUP BY_x000d__x000a__x0009_CASE_x000d__x000a__x0009__x0009_WHEN Name = 'HEALTH CHOICE UTAH INC' THEN 'Health Choice Utah'_x000d__x000a__x0009__x0009_WHEN Name = 'HEALTHY U HEALTH PLAN' THEN 'Healthy U'_x000d__x000a__x0009__x0009_WHEN Name = 'MOLINA PLUS' THEN 'Molina'_x000d__x000a__x0009__x0009_WHEN Name = 'MOLINA' THEN 'Molina'_x000d__x000a__x0009__x0009_WHEN Name = 'SELECT HLTH COMMUNITY-HMO' THEN 'Select Health'_x000d__x000a__x0009__x0009_ELSE Name_x000d__x000a__x0009_End_x000d__x000a__x0009_,PaidEndCYMnth_x000d__x000a__x0009_,ServiceEndCYMnth"/>
  </connection>
  <connection id="2" xr16:uid="{00000000-0015-0000-FFFF-FFFF01000000}" name="Hospital Days" type="1" refreshedVersion="8" saveData="1">
    <dbPr connection="DSN=DMHF-DW-EXD;UID=bcohen[hcfsharedtables];DBQ=EXADW;DBA=W;APA=T;EXC=F;FEN=T;QTO=T;FRC=10;FDL=10;LOB=T;RST=T;BTD=F;BNF=F;BAM=IfAllSuccessful;NUM=NLS;DPM=F;MTS=T;MDI=F;CSR=F;FWC=F;FBS=64000;TLO=O;MLD=0;ODA=F;STE=F;TSZ=8192;AST=FLOAT;" command="with Dates as (SELECT /*+ materialize */ DATE '2019-07-01' myStartDate, Trunc(SysDate) myEndDate FROM Dual)    --end Dates_x000d__x000a_,vwReplaced as (_x000d__x000a_SELECT /*+ materialize */_x000d__x000a__x0009_E.EnctrTCN_x000d__x000a__x0009_,CAST((E.EndDOS - E.BeginDOS) AS INT) as OldDays_x000d__x000a_FROM hcfprodviews.EncountersV E_x000d__x000a_INNER JOIN hcfprodviews.EnctrBatchesV EB_x000d__x000a__x0009_ON E.BatchId = EB.BatchID_x000d__x000a_CROSS JOIN Dates_x000d__x000a_WHERE 1=1_x000d__x000a__x0009_and E.TypeCd ='INST'_x000d__x000a__x0009_and E.POSLCD = '13'_x0009_--for INST: Outpatient_x000d__x000a__x0009_and E.ReplacedInd = 'Y'_x000d__x000a__x0009_and E.StatusCode NOT IN ('VD', 'AN', 'AW', 'RJ', 'ER') --excluding voided and rejected records_x000d__x000a__x0009_and EB.Creation_date &gt;= myStartDate_x000d__x000a_) --end vwReplaced_x000d__x000a_,vwReplacements as (_x000d__x000a_SELECT /*+ materialize USE_HASH(E R) USE_HASH(E EB)*/_x000d__x000a__x0009_E.EnctrTCN_x000d__x000a__x0009_,E.OtherTCN_x000d__x000a__x0009_,CAST((E.EndDOS - E.BeginDOS) AS INT) as NewDays_x000d__x000a__x0009_,R.OldDays_x000d__x000a__x0009_,CAST((E.EndDOS - E.BeginDOS) AS INT) - R.OldDays as DayDiff_x000d__x000a_FROM hcfprodviews.EncountersV E_x000d__x000a_INNER JOIN hcfprodviews.EnctrBatchesV EB_x000d__x000a__x0009_ON E.BatchId = EB.BatchID_x000d__x000a_INNER JOIN vwReplaced R_x000d__x000a__x0009_on E.OtherTCN = R.EnctrTCN_x000d__x000a_CROSS JOIN Dates_x000d__x000a_WHERE 1=1_x000d__x000a__x0009_and E.TypeCd ='INST'_x000d__x000a__x0009_and E.POSLCD = '13'_x0009_--for INST: Outpatient_x000d__x000a__x0009_and E.OtherTCN &gt; '0'_x000d__x000a__x0009_and E.StatusCode NOT IN ('VD', 'AN', 'AW', 'RJ', 'ER') --excluding voided and rejected records_x000d__x000a__x0009_and EB.Creation_date &gt;= myStartDate_x000d__x000a_)-- end vwReplacements_x000d__x000a_,vwEncounters as (_x000d__x000a_SELECT /*+ materialize  USE_HASH(EP HLA) USE_HASH(EPI EP)*/_x000d__x000a__x0009_vwEncDetail.EnctrTCN_x000d__x000a__x0009_,CASE_x0009_--Plans report Pioneer Valley ID instead of Jordan Valley ID, which is used by FFS.  This case statement takes Pioneer Valley Encounter IDs and sets them as Jordan Valley._x000d__x000a__x0009__x0009_WHEN EP.MedicaidID IN ('820588653002','621795216007','820588653000') THEN '820588653001'_x000d__x000a__x0009__x0009_ELSE EP.MedicaidID_x000d__x000a__x0009_End as MedicaidID_x000d__x000a__x0009_,vwEncDetail.ProviderId_x000d__x000a__x0009_,vwEncDetail.BeginDOS_x000d__x000a__x0009_,vwEncDetail.EndDOS_x000d__x000a__x0009_,vwEncDetail.Creation_date_x000d__x000a__x0009_,TRIM (HLA.ProviderName) AS ProvName_x000d__x000a__x0009_,SUM(vwEncDetail.NetDays) AS NetDays_x000d__x000a__x0009_,SUM(vwEncDetail.MCOPaidAmt) AS MCOPaid_x000d__x000a__x0009_,SUM(vwEncDetail.TotPaid) AS TotalPaid_x000d__x000a__x0009__x0009__x000d__x000a_FROM _x000d__x000a__x0009_(--begin vwEncDetail_x000d__x000a__x0009_SELECT /*+ USE_HASH(E EB) USE_HASH(E R)*/_x000d__x000a__x0009__x0009_E.EnctrTCN_x000d__x000a__x0009__x0009_,EB.ProviderID_x000d__x000a__x0009__x0009_,E.BeginDOS_x000d__x000a__x0009__x0009_,E.EndDOS_x000d__x000a__x0009__x0009_,EB.Creation_date_x000d__x000a__x0009__x0009_,E.MCOPaidFlag_x000d__x000a__x0009__x0009_,E.ClientId_x000d__x000a__x0009__x0009_,COALESCE(R.DayDiff, CAST((EndDOS - BeginDOS) AS INT)) as NetDays_x000d__x000a__x0009__x0009_,E.MCOPaidAmt_x000d__x000a__x0009__x0009_,E.MCOPaidAmt + E.TotalTPL as TotPaid_x000d__x000a__x0009_FROM hcfprodviews.EncountersV E_x000d__x000a__x0009_INNER JOIN hcfprodviews.EnctrBatchesV EB_x000d__x000a__x0009__x0009_ON E.BatchId = EB.BatchID _x000d__x000a__x0009_LEFT OUTER JOIN vwReplacements R_x000d__x000a__x0009__x0009_on E.EnctrTCN = R.EnctrTCN_x000d__x000a__x0009_CROSS JOIN Dates_x000d__x000a__x0009_WHERE 1=1_x000d__x000a__x0009__x0009_and E.POSLCD = '13'_x0009_--for INST: Outpatient_x000d__x000a__x0009__x0009_--and E.ReplacedInd = 'N'_x000d__x000a__x0009__x0009_and E.TypeCd ='INST'_x000d__x000a__x0009__x0009_and E.StatusCode NOT IN ('VD', 'AN', 'AW', 'RJ', 'ER') --excluding voided and rejected records_x000d__x000a__x0009__x0009_and EB.Creation_date &gt;= myStartDate_x000d__x000a__x0009__x0009_and (E.MCOPaidAmt + E.TotalTPL) &lt;&gt; 0_x000d__x000a__x0009_) vwEncDetail _x000d__x000a__x0009_--end vwEncDetail_x000d__x000a__x000d__x000a_INNER JOIN hcfprodviews.EnctrProvIntV EPI_x000d__x000a__x0009_ON vwEncDetail.EnctrTCN = EPI.EnctrTCN_x000d__x000a__x0009_AND vwEncDetail.MCOPaidFlag = EPI.MCOPaidFlag_x000d__x000a__x0009__x0009__x000d__x000a_INNER JOIN hcfprodviews.EnctrProvidersV EP_x000d__x000a__x0009_ON EPI.EnctrProvID = EP.EnctrProvId_x000d__x000a__x0009_AND EPI.MCOPaidFlag = EP.MCOPaidFlag_x000d__x000a__x000d__x000a_INNER JOIN HCFSharedTables.HospitalList_Assessment HLA_x000d__x000a__x0009_ON EP.MedicaidID = HLA.ProviderID_x000d__x000a__x000d__x000a_WHERE 1=1_x000d__x000a__x0009_and HLA.UPLGroup = 'State'_x000d__x000a__x000d__x000a_GROUP BY_x000d__x000a__x0009_vwEncDetail.EnctrTCN_x000d__x000a__x0009_,EP.MedicaidID_x000d__x000a__x0009_,vwEncDetail.ProviderId_x000d__x000a__x0009_,vwEncDetail.BeginDOS_x000d__x000a__x0009_,vwEncDetail.EndDOS_x000d__x000a__x0009_,vwEncDetail.Creation_date_x000d__x000a__x0009_,TRIM (HLA.ProviderName)_x000d__x000a_) --end vwEncounters_x000d__x000a_, vwACO as (_x000d__x000a__x0009_SELECT /*+ materialize USE_HASH(vwEncounters pc)*/_x000d__x000a__x0009__x0009_TO_CHAR(ADD_MONTHS(vwEncounters.EndDOS, 6), 'YYYY') AS ServiceEndSFY_x000d__x000a__x0009__x0009_,TO_CHAR(vwEncounters.EndDOS, 'YYYY-MM') AS EndDOSYYYYMM_x000d__x000a__x0009__x0009_,TO_CHAR(vwEncounters.Creation_date, 'YYYY-MM') AS SubmissionDate_x000d__x000a__x0009__x0009_,TO_CHAR(ADD_MONTHS(vwEncounters.Creation_date, 6), 'YYYY-Q') AS SFYSubmissionQtr_x000d__x000a__x0009__x0009_,vwEncounters.MedicaidID AS Provider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 AS PlanName_x000d__x000a__x0009__x0009_,SUM(CASE_x0009_--Calculates days for LTAC instead of using total days_x000d__x000a__x0009__x0009__x0009_WHEN vwEncounters.MedicaidID COLLATE BINARY_AI IN ('203800889001','943430659001', '870257692000', '300703582001')  THEN (vwEncounters.EndDOS - vwEncounters.BeginDOS) _x000d__x000a__x0009__x0009__x0009_ELSE vwEncounters.NetDays_x000d__x000a__x0009__x0009_End ) AS CalcDays_x000d__x000a__x0009__x0009_,COUNT(DISTINCT vwEncounters.EnctrTCN) AS Discharges_x000d__x000a__x0009__x0009_,SUM(vwEncounters.MCOPaid) AS MCOPaid_x000d__x000a__x0009__x0009_,SUM(vwEncounters.TotalPaid) AS TotalPaid_x000d__x000a__x0009__x0009__x000d__x000a__x0009_FROM vwEncounters_x000d__x000a__x0009__x0009__x000d__x000a__x0009_INNER JOIN hcfprodviews.PaymentContractsV PC_x000d__x000a__x0009__x0009_ON vwEncounters.ProviderId = PC.ContractId_x000d__x000a__x0009__x000d__x000a__x0009_WHERE 1=1_x000d__x000a__x0009__x0009_and PC.ContractId IN ('453998724000', '129991113009', '330617992001', '440617992003', '870419884000')_x000d__x000a__x0009_GROUP BY_x000d__x000a__x0009__x0009_TO_CHAR(ADD_MONTHS(vwEncounters.EndDOS, 6), 'YYYY')_x000d__x000a__x0009__x0009_,TO_CHAR(vwEncounters.EndDOS, 'YYYY-MM')_x000d__x000a__x0009__x0009_,TO_CHAR(vwEncounters.Creation_date, 'YYYY-MM')_x000d__x000a__x0009__x0009_,TO_CHAR(ADD_MONTHS(vwEncounters.Creation_date, 6), 'YYYY-Q') _x000d__x000a__x0009__x0009_,vwEncounters.MedicaidID_x000d__x000a__x0009__x0009_,vwEncounters.ProvName_x000d__x000a__x0009__x0009_,CASE_x000d__x000a__x0009__x0009__x0009_WHEN PC.ContractId = '453998724000' THEN 'Health Choice Utah'_x000d__x000a__x0009__x0009__x0009_WHEN PC.ContractId = '129991113009' THEN 'Healthy U'_x000d__x000a__x0009__x0009__x0009_WHEN PC.ContractId = '330617992001' THEN 'Molina'_x000d__x000a__x0009__x0009__x0009_WHEN PC.ContractId = '440617992003' THEN 'Molina'_x000d__x000a__x0009__x0009__x0009_WHEN PC.ContractId = '870419884000' THEN 'Select Health'_x000d__x000a__x0009__x0009__x0009_ELSE 'Other'_x000d__x000a__x0009__x0009_END_x000d__x000a__x0009_) --end vwACO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 Choice Utah' as PlanName_x000d__x000a__x0009__x0009_,0 CalcDays_x000d__x000a__x0009__x0009_,0 AS Discharges_x000d__x000a__x0009__x0009_,0 AS MCOPaid_x000d__x000a__x0009__x0009_,0 AS TotalPaid_x000d__x000a_FROM vwACO_x000d__x000a__x000d__x000a_UNION ALL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Healthy U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Molina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_x000d__x000a_SELECT /*+ materialize */_x000d__x000a__x0009__x0009_TO_CHAR(ADD_MONTHS(Sysdate -30, 6), 'YYYY') AS ServiceEndSFY_x000d__x000a__x0009__x0009_,TO_CHAR(sysdate - 30, 'YYYY-MM') AS EndDOSYYYYMM_x000d__x000a__x0009__x0009_,TO_CHAR(sysdate - 30, 'YYYY-MM') AS SubmissionDate_x000d__x000a__x0009__x0009_,TO_CHAR(ADD_MONTHS(sysdate -30, 6), 'YYYY-Q') AS SFYSubmissionQtr_x000d__x000a__x0009__x0009_,'000000000000' AS ProviderID_x000d__x000a__x0009__x0009_,'**Temp Data**' as ProvName_x000d__x000a__x0009__x0009_,'Select Health' as PlanName_x000d__x000a__x0009__x0009_,0 CalcDays_x000d__x000a__x0009__x0009_,0 AS Discharges_x000d__x000a__x0009__x0009_,0 AS MCOPaid_x000d__x000a__x0009__x0009_,0 AS TotalPaid_x000d__x000a_FROM vwACO_x000d__x000a__x000d__x000a__x000d__x000a_UNION ALL_x000d__x000a__x000d__x000a_SELECT _x000d__x000a_    vwaco.ServiceEndSFY_x000d__x000a__x0009_,vwaco.EndDOSYYYYMM_x000d__x000a__x0009_,vwaco.SubmissionDate_x000d__x000a__x0009_,vwaco.SFYSubmissionQtr_x000d__x000a__x0009_,vwaco.ProviderID_x000d__x000a__x0009_,vwaco.ProvName_x000d__x000a__x0009_,vwaco.PlanName_x000d__x000a__x0009_,vwaco.CalcDays_x000d__x000a__x0009_,vwaco.Discharges_x000d__x000a__x0009_,vwaco.MCOPaid_x000d__x000a__x0009_,vwaco.TotalPaid_x000d__x000a__x000d__x000a_FROM vwACO"/>
  </connection>
</connections>
</file>

<file path=xl/sharedStrings.xml><?xml version="1.0" encoding="utf-8"?>
<sst xmlns="http://schemas.openxmlformats.org/spreadsheetml/2006/main" count="44" uniqueCount="25">
  <si>
    <t>Grand Total</t>
  </si>
  <si>
    <t>Healthy U</t>
  </si>
  <si>
    <t>Molina</t>
  </si>
  <si>
    <t>Health Choice Utah</t>
  </si>
  <si>
    <t>Select Health</t>
  </si>
  <si>
    <t>ACO Directed Payments to Hospitals</t>
  </si>
  <si>
    <t>Directed Payment</t>
  </si>
  <si>
    <t>Paid Date</t>
  </si>
  <si>
    <t>Payment Amount</t>
  </si>
  <si>
    <t>Claim ID / Check Number</t>
  </si>
  <si>
    <t>Hospital</t>
  </si>
  <si>
    <t>Claim Paid Amount</t>
  </si>
  <si>
    <t>Ensure all payments are made and reconcile with the amount directed to pay (Payment amount will highlight pink until it matches the Directed Payment)</t>
  </si>
  <si>
    <t>Download this file from the state website each period</t>
  </si>
  <si>
    <t>Instructions for ACO</t>
  </si>
  <si>
    <t>Record the Payment Amount in column D, I, N, or S</t>
  </si>
  <si>
    <t>Record the Paid Date in column E, J, O, or T</t>
  </si>
  <si>
    <t>Record the payment Reference Number in column F, K, P, or U</t>
  </si>
  <si>
    <t>Email spreadsheet to the Utah Department of Health (medicaiddirectedpayments@utah.gov) within 30 days of the end of the directed payment period.</t>
  </si>
  <si>
    <t>University of Utah Hosp</t>
  </si>
  <si>
    <t>Sum of StateOPUPL</t>
  </si>
  <si>
    <t>Total</t>
  </si>
  <si>
    <t>Pay each hospital the amount shown on the ACO Pmt Recon tab for the columns (C, H, M, or R)</t>
  </si>
  <si>
    <t>Hospital Directed Payment</t>
  </si>
  <si>
    <t>2023-02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</si>
</sst>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;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164" fontId="0" fillId="0" borderId="4" xfId="0" applyNumberFormat="1" applyBorder="1" applyProtection="1">
      <protection locked="0" hidden="1"/>
    </xf>
    <xf numFmtId="14" fontId="0" fillId="0" borderId="4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locked="0" hidden="1"/>
    </xf>
    <xf numFmtId="8" fontId="0" fillId="0" borderId="0" xfId="0" applyNumberFormat="1"/>
    <xf numFmtId="8" fontId="1" fillId="0" borderId="0" xfId="0" applyNumberFormat="1" applyFont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right"/>
    </xf>
    <xf numFmtId="8" fontId="0" fillId="2" borderId="0" xfId="0" applyNumberFormat="1" applyFill="1"/>
    <xf numFmtId="8" fontId="1" fillId="2" borderId="0" xfId="0" applyNumberFormat="1" applyFont="1" applyFill="1"/>
    <xf numFmtId="0" fontId="1" fillId="3" borderId="5" xfId="0" applyFont="1" applyFill="1" applyBorder="1" applyAlignment="1">
      <alignment horizontal="right"/>
    </xf>
    <xf numFmtId="8" fontId="1" fillId="3" borderId="5" xfId="0" applyNumberFormat="1" applyFont="1" applyFill="1" applyBorder="1"/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</cellXfs>
  <cellStyles count="2">
    <cellStyle name="Normal" xfId="0" builtinId="0"/>
    <cellStyle name="Normal 2" xfId="1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DHHS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74747"/>
      </a:accent1>
      <a:accent2>
        <a:srgbClr val="490F52"/>
      </a:accent2>
      <a:accent3>
        <a:srgbClr val="0A0C4A"/>
      </a:accent3>
      <a:accent4>
        <a:srgbClr val="1AA1B7"/>
      </a:accent4>
      <a:accent5>
        <a:srgbClr val="23A595"/>
      </a:accent5>
      <a:accent6>
        <a:srgbClr val="FFC11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B10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" bestFit="1" customWidth="1"/>
    <col min="2" max="2" width="82.28515625" customWidth="1"/>
  </cols>
  <sheetData>
    <row r="1" spans="1:2" x14ac:dyDescent="0.2">
      <c r="A1" s="5" t="s">
        <v>14</v>
      </c>
      <c r="B1" s="3"/>
    </row>
    <row r="2" spans="1:2" x14ac:dyDescent="0.2">
      <c r="A2" s="5"/>
      <c r="B2" s="3"/>
    </row>
    <row r="3" spans="1:2" x14ac:dyDescent="0.2">
      <c r="A3" s="5"/>
      <c r="B3" s="3"/>
    </row>
    <row r="4" spans="1:2" x14ac:dyDescent="0.2">
      <c r="A4" s="4">
        <v>1</v>
      </c>
      <c r="B4" s="3" t="s">
        <v>13</v>
      </c>
    </row>
    <row r="5" spans="1:2" ht="25.5" x14ac:dyDescent="0.2">
      <c r="A5" s="4">
        <v>2</v>
      </c>
      <c r="B5" s="3" t="s">
        <v>22</v>
      </c>
    </row>
    <row r="6" spans="1:2" x14ac:dyDescent="0.2">
      <c r="A6" s="4">
        <v>3</v>
      </c>
      <c r="B6" s="3" t="s">
        <v>15</v>
      </c>
    </row>
    <row r="7" spans="1:2" x14ac:dyDescent="0.2">
      <c r="A7" s="4">
        <v>4</v>
      </c>
      <c r="B7" s="3" t="s">
        <v>16</v>
      </c>
    </row>
    <row r="8" spans="1:2" x14ac:dyDescent="0.2">
      <c r="A8" s="4">
        <v>5</v>
      </c>
      <c r="B8" s="3" t="s">
        <v>17</v>
      </c>
    </row>
    <row r="9" spans="1:2" ht="25.5" x14ac:dyDescent="0.2">
      <c r="A9" s="4">
        <v>6</v>
      </c>
      <c r="B9" s="3" t="s">
        <v>12</v>
      </c>
    </row>
    <row r="10" spans="1:2" ht="25.5" x14ac:dyDescent="0.2">
      <c r="A10" s="4">
        <v>7</v>
      </c>
      <c r="B10" s="3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7"/>
  <sheetViews>
    <sheetView showGridLines="0" tabSelected="1" zoomScaleNormal="100" workbookViewId="0">
      <pane ySplit="7" topLeftCell="A8" activePane="bottomLeft" state="frozen"/>
      <selection pane="bottomLeft" activeCell="C17" sqref="C17"/>
    </sheetView>
  </sheetViews>
  <sheetFormatPr defaultRowHeight="12.75" x14ac:dyDescent="0.2"/>
  <cols>
    <col min="1" max="1" width="1.5703125" customWidth="1"/>
    <col min="2" max="2" width="25.7109375" bestFit="1" customWidth="1"/>
    <col min="3" max="3" width="18.7109375" bestFit="1" customWidth="1"/>
    <col min="4" max="7" width="14.28515625" bestFit="1" customWidth="1"/>
  </cols>
  <sheetData>
    <row r="1" spans="2:7" x14ac:dyDescent="0.2">
      <c r="B1" s="20"/>
      <c r="C1" s="21" t="s">
        <v>3</v>
      </c>
      <c r="D1" s="21" t="s">
        <v>1</v>
      </c>
      <c r="E1" s="21" t="s">
        <v>2</v>
      </c>
      <c r="F1" s="21" t="s">
        <v>4</v>
      </c>
      <c r="G1" s="22" t="s">
        <v>0</v>
      </c>
    </row>
    <row r="2" spans="2:7" x14ac:dyDescent="0.2">
      <c r="B2" s="23" t="s">
        <v>20</v>
      </c>
      <c r="C2" s="24">
        <v>505141.02244415088</v>
      </c>
      <c r="D2" s="24">
        <v>1412350.1583455517</v>
      </c>
      <c r="E2" s="24">
        <v>1186208.1018094043</v>
      </c>
      <c r="F2" s="24">
        <v>2394357.5945365545</v>
      </c>
      <c r="G2" s="25">
        <v>5498056.8771356614</v>
      </c>
    </row>
    <row r="3" spans="2:7" x14ac:dyDescent="0.2">
      <c r="B3" s="26"/>
      <c r="C3" s="27"/>
      <c r="D3" s="27"/>
      <c r="E3" s="27"/>
      <c r="F3" s="27"/>
      <c r="G3" s="27"/>
    </row>
    <row r="4" spans="2:7" x14ac:dyDescent="0.2">
      <c r="B4" t="s">
        <v>21</v>
      </c>
      <c r="C4" s="19">
        <f>SUM(C2:C3)</f>
        <v>505141.02244415088</v>
      </c>
      <c r="D4" s="19">
        <f>SUM(D2:D3)</f>
        <v>1412350.1583455517</v>
      </c>
      <c r="E4" s="19">
        <f t="shared" ref="E4:G4" si="0">SUM(E2:E3)</f>
        <v>1186208.1018094043</v>
      </c>
      <c r="F4" s="19">
        <f t="shared" si="0"/>
        <v>2394357.5945365545</v>
      </c>
      <c r="G4" s="19">
        <f t="shared" si="0"/>
        <v>5498056.8771356614</v>
      </c>
    </row>
    <row r="5" spans="2:7" x14ac:dyDescent="0.2">
      <c r="C5" s="19"/>
      <c r="D5" s="18"/>
      <c r="E5" s="18"/>
      <c r="F5" s="18"/>
      <c r="G5" s="19"/>
    </row>
    <row r="6" spans="2:7" x14ac:dyDescent="0.2">
      <c r="B6" s="2" t="s">
        <v>23</v>
      </c>
      <c r="C6" s="19">
        <f>SUM(C4:C5)</f>
        <v>505141.02244415088</v>
      </c>
      <c r="D6" s="19">
        <f>SUM(D4:D5)</f>
        <v>1412350.1583455517</v>
      </c>
      <c r="E6" s="19">
        <f t="shared" ref="E6:G6" si="1">E4</f>
        <v>1186208.1018094043</v>
      </c>
      <c r="F6" s="19">
        <f t="shared" si="1"/>
        <v>2394357.5945365545</v>
      </c>
      <c r="G6" s="19">
        <f t="shared" si="1"/>
        <v>5498056.8771356614</v>
      </c>
    </row>
    <row r="7" spans="2:7" x14ac:dyDescent="0.2">
      <c r="D7" s="1"/>
    </row>
  </sheetData>
  <conditionalFormatting sqref="D7">
    <cfRule type="cellIs" dxfId="9" priority="2" operator="notEqual">
      <formula>0</formula>
    </cfRule>
  </conditionalFormatting>
  <printOptions horizontalCentered="1"/>
  <pageMargins left="0.25" right="0.25" top="0.25" bottom="0.25" header="0.3" footer="0.3"/>
  <pageSetup fitToHeight="0" orientation="landscape" r:id="rId1"/>
  <headerFooter>
    <oddHeader>&amp;CState OP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ColWidth="9.28515625" defaultRowHeight="12.75" x14ac:dyDescent="0.2"/>
  <cols>
    <col min="1" max="1" width="29.42578125" style="7" bestFit="1" customWidth="1"/>
    <col min="2" max="2" width="13.5703125" style="7" customWidth="1"/>
    <col min="3" max="6" width="14.28515625" style="7" customWidth="1"/>
    <col min="7" max="7" width="13.5703125" style="7" customWidth="1"/>
    <col min="8" max="11" width="14.28515625" style="7" customWidth="1"/>
    <col min="12" max="12" width="13.5703125" style="7" customWidth="1"/>
    <col min="13" max="16" width="14.28515625" style="7" customWidth="1"/>
    <col min="17" max="17" width="13.5703125" style="7" customWidth="1"/>
    <col min="18" max="21" width="14.28515625" style="7" customWidth="1"/>
    <col min="22" max="16384" width="9.28515625" style="7"/>
  </cols>
  <sheetData>
    <row r="1" spans="1:21" x14ac:dyDescent="0.2">
      <c r="A1" s="6" t="s">
        <v>5</v>
      </c>
      <c r="B1" s="6"/>
    </row>
    <row r="2" spans="1:21" x14ac:dyDescent="0.2">
      <c r="A2" s="7" t="s">
        <v>24</v>
      </c>
      <c r="B2" s="28" t="s">
        <v>3</v>
      </c>
      <c r="C2" s="28"/>
      <c r="D2" s="28"/>
      <c r="E2" s="28"/>
      <c r="F2" s="28"/>
      <c r="G2" s="29" t="s">
        <v>1</v>
      </c>
      <c r="H2" s="30"/>
      <c r="I2" s="30"/>
      <c r="J2" s="30"/>
      <c r="K2" s="31"/>
      <c r="L2" s="29" t="s">
        <v>2</v>
      </c>
      <c r="M2" s="30"/>
      <c r="N2" s="30"/>
      <c r="O2" s="30"/>
      <c r="P2" s="31"/>
      <c r="Q2" s="29" t="s">
        <v>4</v>
      </c>
      <c r="R2" s="30"/>
      <c r="S2" s="30"/>
      <c r="T2" s="30"/>
      <c r="U2" s="31"/>
    </row>
    <row r="3" spans="1:21" ht="38.25" x14ac:dyDescent="0.2">
      <c r="A3" s="8" t="s">
        <v>10</v>
      </c>
      <c r="B3" s="9" t="s">
        <v>11</v>
      </c>
      <c r="C3" s="9" t="s">
        <v>6</v>
      </c>
      <c r="D3" s="9" t="s">
        <v>8</v>
      </c>
      <c r="E3" s="9" t="s">
        <v>7</v>
      </c>
      <c r="F3" s="9" t="s">
        <v>9</v>
      </c>
      <c r="G3" s="9" t="s">
        <v>11</v>
      </c>
      <c r="H3" s="9" t="s">
        <v>6</v>
      </c>
      <c r="I3" s="9" t="s">
        <v>8</v>
      </c>
      <c r="J3" s="9" t="s">
        <v>7</v>
      </c>
      <c r="K3" s="9" t="s">
        <v>9</v>
      </c>
      <c r="L3" s="9" t="s">
        <v>11</v>
      </c>
      <c r="M3" s="9" t="s">
        <v>6</v>
      </c>
      <c r="N3" s="9" t="s">
        <v>8</v>
      </c>
      <c r="O3" s="9" t="s">
        <v>7</v>
      </c>
      <c r="P3" s="9" t="s">
        <v>9</v>
      </c>
      <c r="Q3" s="9" t="s">
        <v>11</v>
      </c>
      <c r="R3" s="9" t="s">
        <v>6</v>
      </c>
      <c r="S3" s="9" t="s">
        <v>8</v>
      </c>
      <c r="T3" s="9" t="s">
        <v>7</v>
      </c>
      <c r="U3" s="9" t="s">
        <v>9</v>
      </c>
    </row>
    <row r="4" spans="1:21" x14ac:dyDescent="0.2">
      <c r="A4" s="10" t="s">
        <v>19</v>
      </c>
      <c r="B4" s="13">
        <v>137585.66</v>
      </c>
      <c r="C4" s="14">
        <v>505141.02</v>
      </c>
      <c r="D4" s="15">
        <v>0</v>
      </c>
      <c r="E4" s="16"/>
      <c r="F4" s="17"/>
      <c r="G4" s="13">
        <v>773684.62</v>
      </c>
      <c r="H4" s="14">
        <v>1412350.16</v>
      </c>
      <c r="I4" s="15">
        <v>0</v>
      </c>
      <c r="J4" s="16"/>
      <c r="K4" s="17"/>
      <c r="L4" s="13">
        <v>101862.17</v>
      </c>
      <c r="M4" s="14">
        <v>1186208.1000000001</v>
      </c>
      <c r="N4" s="15">
        <v>0</v>
      </c>
      <c r="O4" s="16"/>
      <c r="P4" s="17"/>
      <c r="Q4" s="13">
        <v>0</v>
      </c>
      <c r="R4" s="14">
        <v>2394357.59</v>
      </c>
      <c r="S4" s="15">
        <v>0</v>
      </c>
      <c r="T4" s="16"/>
      <c r="U4" s="17"/>
    </row>
    <row r="5" spans="1:21" x14ac:dyDescent="0.2">
      <c r="B5" s="11">
        <v>0</v>
      </c>
      <c r="C5" s="11">
        <v>0</v>
      </c>
      <c r="D5" s="32"/>
      <c r="G5" s="11">
        <v>0</v>
      </c>
      <c r="H5" s="11">
        <v>0</v>
      </c>
      <c r="I5" s="32"/>
      <c r="L5" s="11">
        <v>0</v>
      </c>
      <c r="M5" s="11">
        <v>0</v>
      </c>
      <c r="N5" s="32"/>
      <c r="Q5" s="11">
        <v>0</v>
      </c>
      <c r="R5" s="11">
        <v>0</v>
      </c>
      <c r="S5" s="32"/>
    </row>
    <row r="6" spans="1:21" x14ac:dyDescent="0.2">
      <c r="C6" s="12"/>
      <c r="L6" s="12"/>
    </row>
    <row r="7" spans="1:21" x14ac:dyDescent="0.2">
      <c r="C7" s="12"/>
    </row>
  </sheetData>
  <sheetProtection algorithmName="SHA-512" hashValue="BJv3F3GfjQXeyw9P6WIw0thVCT+2JD3EAci0cb1v5nWUjHEZ85dIIIWGTBe5gqKEpcIX9+fvHU5gaqDuxeSBAg==" saltValue="coG47mOtCLSP+dASFQ2dvQ==" spinCount="100000" sheet="1" objects="1" scenarios="1"/>
  <sortState xmlns:xlrd2="http://schemas.microsoft.com/office/spreadsheetml/2017/richdata2" ref="A4:A52">
    <sortCondition ref="A4"/>
  </sortState>
  <conditionalFormatting sqref="D4 I4 N4 S4">
    <cfRule type="cellIs" dxfId="8" priority="43" operator="notEqual">
      <formula>C4</formula>
    </cfRule>
  </conditionalFormatting>
  <conditionalFormatting sqref="B5">
    <cfRule type="cellIs" dxfId="7" priority="28" operator="notEqual">
      <formula>0</formula>
    </cfRule>
  </conditionalFormatting>
  <conditionalFormatting sqref="L5">
    <cfRule type="cellIs" dxfId="6" priority="21" operator="notEqual">
      <formula>0</formula>
    </cfRule>
  </conditionalFormatting>
  <conditionalFormatting sqref="C5">
    <cfRule type="cellIs" dxfId="5" priority="24" operator="notEqual">
      <formula>0</formula>
    </cfRule>
  </conditionalFormatting>
  <conditionalFormatting sqref="Q5">
    <cfRule type="cellIs" dxfId="4" priority="19" operator="notEqual">
      <formula>0</formula>
    </cfRule>
  </conditionalFormatting>
  <conditionalFormatting sqref="G5">
    <cfRule type="cellIs" dxfId="3" priority="8" operator="notEqual">
      <formula>0</formula>
    </cfRule>
  </conditionalFormatting>
  <conditionalFormatting sqref="H5">
    <cfRule type="cellIs" dxfId="2" priority="4" operator="notEqual">
      <formula>0</formula>
    </cfRule>
  </conditionalFormatting>
  <conditionalFormatting sqref="M5">
    <cfRule type="cellIs" dxfId="1" priority="3" operator="notEqual">
      <formula>0</formula>
    </cfRule>
  </conditionalFormatting>
  <conditionalFormatting sqref="R5">
    <cfRule type="cellIs" dxfId="0" priority="1" operator="notEqual">
      <formula>0</formula>
    </cfRule>
  </conditionalFormatting>
  <pageMargins left="0.7" right="0.7" top="0.75" bottom="0.75" header="0.3" footer="0.3"/>
  <pageSetup scale="39" fitToHeight="0" orientation="landscape" r:id="rId1"/>
  <headerFooter>
    <oddHeader>&amp;CACO Directed Payments to Hospitals - State OP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2D00EE-8AD3-4A18-AD9D-114EE2783B72}"/>
</file>

<file path=customXml/itemProps2.xml><?xml version="1.0" encoding="utf-8"?>
<ds:datastoreItem xmlns:ds="http://schemas.openxmlformats.org/officeDocument/2006/customXml" ds:itemID="{ABAC9AD8-2286-4807-95DC-033747215B4D}"/>
</file>

<file path=customXml/itemProps3.xml><?xml version="1.0" encoding="utf-8"?>
<ds:datastoreItem xmlns:ds="http://schemas.openxmlformats.org/officeDocument/2006/customXml" ds:itemID="{90F290DC-58DB-4E64-8F60-B205AD8AA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Amount</vt:lpstr>
      <vt:lpstr>ACO Pmt Recon</vt:lpstr>
      <vt:lpstr>'ACO Pmt Recon'!Print_Area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Cohen</dc:creator>
  <cp:lastModifiedBy>Bethany Cohen</cp:lastModifiedBy>
  <cp:lastPrinted>2023-03-10T19:05:14Z</cp:lastPrinted>
  <dcterms:created xsi:type="dcterms:W3CDTF">2017-03-22T18:47:52Z</dcterms:created>
  <dcterms:modified xsi:type="dcterms:W3CDTF">2023-03-10T19:05:53Z</dcterms:modified>
</cp:coreProperties>
</file>