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1-08\"/>
    </mc:Choice>
  </mc:AlternateContent>
  <xr:revisionPtr revIDLastSave="0" documentId="13_ncr:1_{88E00280-FC65-4B11-9F84-9B286562989D}" xr6:coauthVersionLast="36" xr6:coauthVersionMax="36" xr10:uidLastSave="{00000000-0000-0000-0000-000000000000}"/>
  <bookViews>
    <workbookView xWindow="0" yWindow="0" windowWidth="11450" windowHeight="6640" tabRatio="758" activeTab="2" xr2:uid="{00000000-000D-0000-FFFF-FFFF00000000}"/>
  </bookViews>
  <sheets>
    <sheet name="Instructions" sheetId="18" r:id="rId1"/>
    <sheet name="Hospital Days" sheetId="2" r:id="rId2"/>
    <sheet name="ACO Pmt Recon" sheetId="1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l="1"/>
  <c r="D7" i="2" s="1"/>
  <c r="E4" i="2" l="1"/>
  <c r="E7" i="2" s="1"/>
  <c r="F4" i="2"/>
  <c r="F7" i="2" s="1"/>
  <c r="G4" i="2"/>
  <c r="G7" i="2" s="1"/>
  <c r="C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DMHF-DW-EXD;UID=hwalk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6" saveData="1">
    <dbPr connection="DSN=DMHF-DW-EXD;UID=hwalk[hcfsharedtables];DBQ=EXADW;DBA=W;APA=T;EXC=F;FEN=T;QTO=T;FRC=10;FDL=10;LOB=T;RST=T;BTD=F;BNF=F;BAM=IfAllSuccessful;NUM=NLS;DPM=F;MTS=T;MDI=F;CSR=F;FWC=F;FBS=64000;TLO=O;MLD=0;ODA=F;STE=F;TSZ=8192;AST=FLOAT;" command="with_x000d__x000a_Dates as (SELECT /*+ materialize */ DATE '2018-01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IN ('11', '12')_x0009_--for INST: Inpatient, Medicaid Part B_x000d__x000a__x0009_and E.ReplacedInd = 'Y'_x000d__x000a__x0009_and E.StatusCode NOT IN ('VD', 'AN', 'AW', 'RJ', 'ER') --excluding voided and rejected records_x000d__x000a__x0009_and EB.Creation_Date &gt;= myStartDate_x000d__x000a_) --end vwReplaced_x000d__x000a_--select * from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_x0009_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IN ('11', '12')_x0009_--for INST: Inpatient, Medicaid Part B_x000d__x000a__x0009_and E.OtherTCN &gt; '0'_x000d__x000a__x0009_and E.StatusCode NOT IN ('VD', 'AN', 'AW', 'RJ', 'ER') --excluding voided and rejected records_x000d__x000a__x0009_and EB.Creation_Date &gt;= myStartDate_x000d__x000a_)-- end vwReplacements_x000d__x000a_--Select * from vwReplacements_x000d__x000a_,vwEncounters as (_x000d__x000a__x0009_SELECT /*+ materialize */_x000d__x000a__x0009__x0009_vwEncDetail.EnctrTCN_x000d__x000a__x0009__x0009_,CASE_x0009_--Plans report Pioneer Valley ID instead of Jordan Valley ID, which is used by FFS.  This case statement takes Pioneer Valley Encounter IDs and sets them as Jordan Valley._x000d__x000a__x0009__x0009__x0009_WHEN EP.MedicaidID IN ('820588653002','621795216007','820588653000') THEN '820588653001'_x000d__x000a__x0009__x0009__x0009_ELSE EP.MedicaidID_x000d__x000a__x0009__x0009_End as MedicaidID_x000d__x000a__x0009__x0009_,vwEncDetail.ProviderId_x000d__x000a__x0009__x0009_,vwEncDetail.BeginDOS_x000d__x000a__x0009__x0009_,vwEncDetail.EndDOS_x000d__x000a__x0009__x0009_,vwEncDetail.Creation_Date_x000d__x000a__x0009__x0009_,'University of Utah Hosp' AS ProvName_x000d__x000a__x0009__x0009_,SUM(vwEncDetail.NetDays) AS NetDays_x000d__x000a__x0009__x0009_,SUM(vwEncDetail.MCOPaidAmt) AS MCOPaid_x000d__x000a__x0009__x0009_,SUM(vwEncDetail.TotPaid) AS TotalPaid_x000d__x000a__x0009__x0009__x0009__x000d__x000a__x0009_FROM _x000d__x000a__x0009__x0009_(--begin vwEncDetail_x000d__x000a__x0009__x0009_SELECT _x000d__x000a__x0009__x0009__x0009_E.EnctrTCN_x000d__x000a__x0009__x0009__x0009_,EB.ProviderID_x000d__x000a__x0009__x0009__x0009_,E.BeginDOS_x000d__x000a__x0009__x0009__x0009_,E.EndDOS_x000d__x000a__x0009__x0009__x0009_,EB.Creation_Date_x000d__x000a__x0009__x0009__x0009_,E.MCOPaidFlag_x000d__x000a__x0009__x0009__x0009_,E.ClientId_x000d__x000a__x0009__x0009__x0009_,COALESCE(R.DayDiff, CAST((EndDOS - BeginDOS) AS INT)) as NetDays_x000d__x000a__x0009__x0009__x0009_,E.MCOPaidAmt_x000d__x000a__x0009__x0009__x0009_,E.MCOPaidAmt + E.TotalTPL as TotPaid_x000d__x000a__x0009__x0009_FROM hcfprodviews.EncountersV E_x000d__x000a__x0009__x0009_INNER JOIN hcfprodviews.EnctrBatchesV EB_x000d__x000a__x0009__x0009__x0009_ON E.BatchId = EB.BatchID _x000d__x000a__x0009__x0009_LEFT OUTER JOIN vwReplacements R_x000d__x000a__x0009__x0009__x0009_on E.EnctrTCN = R.EnctrTCN_x000d__x000a__x0009__x0009_CROSS JOIN Dates_x000d__x000a__x0009__x0009_WHERE 1=1_x000d__x000a__x0009__x0009__x0009_and E.POSLCD IN ('11', '12')_x0009_--for INST: Inpatient, Medicaid Part B_x000d__x000a__x0009__x0009__x0009_--and E.ReplacedInd = 'N'_x000d__x000a__x0009__x0009__x0009_and E.TypeCd ='INST'_x000d__x000a__x0009__x0009__x0009_and E.StatusCode NOT IN ('VD', 'AN', 'AW', 'RJ', 'ER') --excluding voided and rejected records_x000d__x000a__x0009__x0009__x0009_and EB.Creation_Date &gt;= myStartDate_x000d__x000a__x0009__x0009__x0009_and (E.MCOPaidAmt + E.TotalTPL) &lt;&gt; 0_x000d__x000a__x0009__x0009_) vwEncDetail _x000d__x000a__x0009__x0009_--end vwEncDetail_x000d__x000a__x0009__x000d__x000a__x0009_INNER JOIN hcfprodviews.EnctrProvIntV EPI_x000d__x000a__x0009__x0009_ON vwEncDetail.EnctrTCN = EPI.EnctrTCN_x000d__x000a__x0009__x0009_AND vwEncDetail.MCOPaidFlag = EPI.MCOPaidFlag_x000d__x000a__x0009__x0009__x0009__x000d__x000a__x0009_INNER JOIN hcfprodviews.EnctrProvidersV EP_x000d__x000a__x0009__x0009_ON EPI.EnctrProvID = EP.EnctrProvId_x000d__x000a__x0009__x0009_AND EPI.MCOPaidFlag = EP.MCOPaidFlag_x000d__x000a__x0009__x000d__x000a__x0009_WHERE 1=1_x000d__x000a__x0009__x0009_and EP.MedicaidID in (Select /*+ materialize */_x000d__x000a_    PC.ContractID_x000d__x000a__x000d__x000a_From_x000d__x000a_    hcfprodviews.paymentContractsV PC_x000d__x000a_    _x000d__x000a_Where_x000d__x000a_    PC.ProviderID = '876000525000'_x000d__x000a_    and trunc(sysdate) between PC.BeginDate and PC.EndDate)_x000d__x000a__x0009__x000d__x000a__x0009_GROUP BY_x000d__x000a__x0009__x0009_vwEncDetail.EnctrTCN_x000d__x000a__x0009__x0009_,EP.MedicaidID_x000d__x000a__x0009__x0009_,vwEncDetail.ProviderId_x000d__x000a__x0009__x0009_,vwEncDetail.BeginDOS_x000d__x000a__x0009__x0009_,vwEncDetail.EndDOS_x000d__x000a__x0009__x0009_,vwEncDetail.Creation_Date_x000d__x000a__x0009__x0009_,'University of Utah Hosp'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/*+ materialize */_x000d__x000a_    TO_CHAR(ADD_MONTHS((sysdate - 30), 6), 'YYYY') AS ServiceEndSFY_x000d__x000a_    ,TO_CHAR((sysdate - 30), 'YYYY-MM') AS EndDOSYYYYMM_x000d__x000a_    ,TO_CHAR((sysdate - 30), 'YYYY-MM') AS SubmissionDate_x000d__x000a_    ,'000000000000' AS ProviderID_x000d__x000a_    ,'** Temp Data**' as ProvName_x000d__x000a_    ,'Health Choice Utah' AS PlanName_x000d__x000a_    ,0 as CalcDays_x000d__x000a_    ,0 as Discharges_x000d__x000a_    ,0 as MCOPaid_x000d__x000a_    ,0 as TotalPaid_x000d__x000a_From _x000d__x000a_    vwACO_x000d__x000a_Group by _x000d__x000a_    TO_CHAR(ADD_MONTHS((sysdate - 30), 6), 'YYYY')_x000d__x000a_    ,TO_CHAR((sysdate - 30), 'YYYY-MM')_x000d__x000a_    ,TO_CHAR((sysdate - 30), 'YYYY-MM')_x000d__x000a_    ,'000000000000'_x000d__x000a_    ,'** Temp Data**'_x000d__x000a_    ,'Health Choice Utah'_x000d__x000a_    ,0_x000d__x000a_    ,0_x000d__x000a_    ,0_x000d__x000a_    ,0_x000d__x000a__x000d__x000a_UNION ALL_x000d__x000a__x000d__x000a__x000d__x000a_SELECT /*+ materialize */_x000d__x000a_    TO_CHAR(ADD_MONTHS(sysdate - 30, 6), 'YYYY') AS ServiceEndSFY_x000d__x000a_    ,TO_CHAR(sysdate - 30, 'YYYY-MM') AS EndDOSYYYYMM_x000d__x000a_    ,TO_CHAR(sysdate - 30, 'YYYY-MM') AS SubmissionDate_x000d__x000a_    ,'000000000000' AS ProviderID_x000d__x000a_    ,'** Temp Data**' as ProvName_x000d__x000a_    ,'Healthy U' AS PlanName_x000d__x000a_    ,0 as CalcDays_x000d__x000a_    ,0 as Discharges_x000d__x000a_    ,0 as MCOPaid_x000d__x000a_    ,0 as TotalPaid_x000d__x000a_From _x000d__x000a_    vwACO_x000d__x000a_Group by _x000d__x000a_    TO_CHAR(ADD_MONTHS(sysdate - 30, 6), 'YYYY')_x000d__x000a_    ,TO_CHAR(sysdate - 30, 'YYYY-MM')_x000d__x000a_    ,TO_CHAR(sysdate - 30, 'YYYY-MM')_x000d__x000a_    ,'000000000000'_x000d__x000a_    ,'** Temp Data**'_x000d__x000a_    ,'Healthy U'_x000d__x000a_    ,0_x000d__x000a_    ,0_x000d__x000a_    ,0_x000d__x000a_    ,0_x000d__x000a__x000d__x000a_UNION ALL_x000d__x000a__x000d__x000a_SELECT /*+ materialize */_x000d__x000a_    TO_CHAR(ADD_MONTHS(sysdate - 30, 6), 'YYYY') AS ServiceEndSFY_x000d__x000a_    ,TO_CHAR(sysdate - 30, 'YYYY-MM') AS EndDOSYYYYMM_x000d__x000a_    ,TO_CHAR(sysdate - 30, 'YYYY-MM') AS SubmissionDate_x000d__x000a_    ,'000000000000' AS ProviderID_x000d__x000a_    ,'** Temp Data**' as ProvName_x000d__x000a_    ,'Molina' AS PlanName_x000d__x000a_    ,0 as CalcDays_x000d__x000a_    ,0 as Discharges_x000d__x000a_    ,0 as MCOPaid_x000d__x000a_    ,0 as TotalPaid_x000d__x000a_From _x000d__x000a_    vwACO_x000d__x000a_Group by _x000d__x000a_    TO_CHAR(ADD_MONTHS(sysdate - 30, 6), 'YYYY')_x000d__x000a_    ,TO_CHAR(sysdate - 30, 'YYYY-MM')_x000d__x000a_    ,TO_CHAR(sysdate - 30, 'YYYY-MM')_x000d__x000a_    ,'000000000000'_x000d__x000a_    ,'** Temp Data**'_x000d__x000a_    ,'Molina'_x000d__x000a_    ,0_x000d__x000a_    ,0_x000d__x000a_    ,0_x000d__x000a_    ,0_x000d__x000a__x000d__x000a_UNION ALL_x000d__x000a__x000d__x000a_SELECT /*+ materialize */_x000d__x000a_    TO_CHAR(ADD_MONTHS(sysdate - 30, 6), 'YYYY') AS ServiceEndSFY_x000d__x000a_    ,TO_CHAR(sysdate - 30, 'YYYY-MM') AS EndDOSYYYYMM_x000d__x000a_    ,TO_CHAR(sysdate - 30, 'YYYY-MM') AS SubmissionDate_x000d__x000a_    ,'000000000000' AS ProviderID_x000d__x000a_    ,'** Temp Data**' as ProvName_x000d__x000a_    ,'Select Health' AS PlanName_x000d__x000a_    ,0 as CalcDays_x000d__x000a_    ,0 as Discharges_x000d__x000a_    ,0 as MCOPaid_x000d__x000a_    ,0 as TotalPaid_x000d__x000a_From _x000d__x000a_    vwACO_x000d__x000a_Group by _x000d__x000a_    TO_CHAR(ADD_MONTHS(sysdate - 30, 6), 'YYYY')_x000d__x000a_    ,TO_CHAR(sysdate - 30, 'YYYY-MM')_x000d__x000a_    ,TO_CHAR(sysdate - 30, 'YYYY-MM')_x000d__x000a_    ,'000000000000'_x000d__x000a_    ,'** Temp Data**'_x000d__x000a_    ,'Select Health'_x000d__x000a_    ,0_x000d__x000a_    ,0_x000d__x000a_    ,0_x000d__x000a_    ,0_x000d__x000a__x000d__x000a_UNION ALL_x000d__x000a__x000d__x000a__x000d__x000a_SELECT _x000d__x000a_    vwACO.ServiceEndSFY_x000d__x000a_    ,vwACO.EndDOSYYYYMM_x000d__x000a_    ,vwACO.SubmissionDate_x000d__x000a_    ,vwACO.ProviderID_x000d__x000a_    ,vwACO.ProvName_x000d__x000a_    ,vwACO.PlanName_x000d__x000a__x0009_,vwACO.CalcDays_x000d__x000a__x0009_,vwACO.Discharges_x000d__x000a__x0009_,vwACO.MCOPaid_x000d__x000a__x0009_,vwACO.TotalPaid_x000d__x000a_FROM vwACO"/>
  </connection>
</connections>
</file>

<file path=xl/sharedStrings.xml><?xml version="1.0" encoding="utf-8"?>
<sst xmlns="http://schemas.openxmlformats.org/spreadsheetml/2006/main" count="67" uniqueCount="40">
  <si>
    <t>Grand Total</t>
  </si>
  <si>
    <t>Healthy U</t>
  </si>
  <si>
    <t>Molina</t>
  </si>
  <si>
    <t>Health Choice Utah</t>
  </si>
  <si>
    <t>Select Health</t>
  </si>
  <si>
    <t>Per Hospital Day Directed Payment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</si>
  <si>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</si>
  <si>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</si>
  <si>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</si>
  <si>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</si>
  <si>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</si>
  <si>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</si>
  <si>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</si>
  <si>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</si>
  <si>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</si>
  <si>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</si>
  <si>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</si>
  <si>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</si>
  <si>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</si>
  <si>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</si>
  <si>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</si>
  <si>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Total</t>
  </si>
  <si>
    <t>PROVNAME</t>
  </si>
  <si>
    <t>Pay each hospital the amount shown on the ACO Pmt Recon tab for the columns (C, H, M, or R)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</si>
  <si>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</si>
  <si>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</si>
  <si>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</si>
  <si>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</si>
  <si>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</si>
  <si>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</si>
  <si>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</si>
  <si>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</si>
  <si>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</si>
  <si>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</si>
  <si>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</si>
  <si>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</si>
  <si>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** Temp Data**</t>
  </si>
  <si>
    <t>Sum of 2021-08 StateIPUPL</t>
  </si>
  <si>
    <t>**Sum of 2021-07 StateIPUPL</t>
  </si>
  <si>
    <t>**There were no 2021-07 received encounter data for Health Choice Utah. As such, 2021-07 capitation data for Health Choice Utah has been added to the 2021-08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</si>
</sst>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;;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0" fontId="0" fillId="0" borderId="0" xfId="0" applyNumberFormat="1"/>
    <xf numFmtId="40" fontId="1" fillId="0" borderId="0" xfId="0" applyNumberFormat="1" applyFont="1"/>
    <xf numFmtId="0" fontId="0" fillId="0" borderId="0" xfId="0" quotePrefix="1"/>
    <xf numFmtId="40" fontId="1" fillId="2" borderId="5" xfId="0" applyNumberFormat="1" applyFont="1" applyFill="1" applyBorder="1"/>
    <xf numFmtId="0" fontId="0" fillId="0" borderId="0" xfId="0" applyProtection="1">
      <protection locked="0" hidden="1"/>
    </xf>
    <xf numFmtId="44" fontId="0" fillId="0" borderId="0" xfId="2" applyFont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40" fontId="0" fillId="0" borderId="0" xfId="0" applyNumberFormat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61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3" bestFit="1" customWidth="1"/>
    <col min="2" max="2" width="82.36328125" customWidth="1"/>
  </cols>
  <sheetData>
    <row r="1" spans="1:2" ht="13" x14ac:dyDescent="0.25">
      <c r="A1" s="4" t="s">
        <v>15</v>
      </c>
      <c r="B1" s="2"/>
    </row>
    <row r="2" spans="1:2" ht="13" x14ac:dyDescent="0.25">
      <c r="A2" s="4"/>
      <c r="B2" s="2"/>
    </row>
    <row r="3" spans="1:2" ht="13" x14ac:dyDescent="0.25">
      <c r="A3" s="4"/>
      <c r="B3" s="2"/>
    </row>
    <row r="4" spans="1:2" x14ac:dyDescent="0.25">
      <c r="A4" s="3">
        <v>1</v>
      </c>
      <c r="B4" s="2" t="s">
        <v>14</v>
      </c>
    </row>
    <row r="5" spans="1:2" x14ac:dyDescent="0.25">
      <c r="A5" s="3">
        <v>2</v>
      </c>
      <c r="B5" s="2" t="s">
        <v>23</v>
      </c>
    </row>
    <row r="6" spans="1:2" x14ac:dyDescent="0.25">
      <c r="A6" s="3">
        <v>3</v>
      </c>
      <c r="B6" s="2" t="s">
        <v>16</v>
      </c>
    </row>
    <row r="7" spans="1:2" x14ac:dyDescent="0.25">
      <c r="A7" s="3">
        <v>4</v>
      </c>
      <c r="B7" s="2" t="s">
        <v>17</v>
      </c>
    </row>
    <row r="8" spans="1:2" x14ac:dyDescent="0.25">
      <c r="A8" s="3">
        <v>5</v>
      </c>
      <c r="B8" s="2" t="s">
        <v>18</v>
      </c>
    </row>
    <row r="9" spans="1:2" ht="25" x14ac:dyDescent="0.25">
      <c r="A9" s="3">
        <v>6</v>
      </c>
      <c r="B9" s="2" t="s">
        <v>13</v>
      </c>
    </row>
    <row r="10" spans="1:2" ht="25" x14ac:dyDescent="0.25">
      <c r="A10" s="3">
        <v>7</v>
      </c>
      <c r="B10" s="2" t="s">
        <v>19</v>
      </c>
    </row>
    <row r="50" spans="2:2" x14ac:dyDescent="0.25">
      <c r="B50" s="19" t="s">
        <v>24</v>
      </c>
    </row>
    <row r="51" spans="2:2" x14ac:dyDescent="0.25">
      <c r="B51" s="19" t="s">
        <v>25</v>
      </c>
    </row>
    <row r="52" spans="2:2" x14ac:dyDescent="0.25">
      <c r="B52" s="19" t="s">
        <v>26</v>
      </c>
    </row>
    <row r="53" spans="2:2" x14ac:dyDescent="0.25">
      <c r="B53" t="s">
        <v>27</v>
      </c>
    </row>
    <row r="54" spans="2:2" x14ac:dyDescent="0.25">
      <c r="B54" s="19" t="s">
        <v>28</v>
      </c>
    </row>
    <row r="55" spans="2:2" x14ac:dyDescent="0.25">
      <c r="B55" t="s">
        <v>29</v>
      </c>
    </row>
    <row r="56" spans="2:2" x14ac:dyDescent="0.25">
      <c r="B56" s="19" t="s">
        <v>30</v>
      </c>
    </row>
    <row r="57" spans="2:2" x14ac:dyDescent="0.25">
      <c r="B57" t="s">
        <v>31</v>
      </c>
    </row>
    <row r="58" spans="2:2" x14ac:dyDescent="0.25">
      <c r="B58" s="19" t="s">
        <v>32</v>
      </c>
    </row>
    <row r="59" spans="2:2" x14ac:dyDescent="0.25">
      <c r="B59" t="s">
        <v>33</v>
      </c>
    </row>
    <row r="60" spans="2:2" x14ac:dyDescent="0.25">
      <c r="B60" s="19" t="s">
        <v>34</v>
      </c>
    </row>
    <row r="61" spans="2:2" x14ac:dyDescent="0.25">
      <c r="B61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11"/>
  <sheetViews>
    <sheetView showGridLines="0" zoomScaleNormal="100" workbookViewId="0">
      <pane ySplit="8" topLeftCell="A9" activePane="bottomLeft" state="frozen"/>
      <selection pane="bottomLeft" activeCell="B5" sqref="B5"/>
    </sheetView>
  </sheetViews>
  <sheetFormatPr defaultRowHeight="12.5" x14ac:dyDescent="0.25"/>
  <cols>
    <col min="1" max="1" width="28.7265625" customWidth="1"/>
    <col min="2" max="2" width="31.26953125" bestFit="1" customWidth="1"/>
    <col min="3" max="3" width="18.6328125" bestFit="1" customWidth="1"/>
    <col min="4" max="7" width="13.90625" bestFit="1" customWidth="1"/>
  </cols>
  <sheetData>
    <row r="1" spans="2:7" x14ac:dyDescent="0.25">
      <c r="C1" t="s">
        <v>3</v>
      </c>
      <c r="D1" t="s">
        <v>1</v>
      </c>
      <c r="E1" t="s">
        <v>2</v>
      </c>
      <c r="F1" t="s">
        <v>4</v>
      </c>
      <c r="G1" t="s">
        <v>0</v>
      </c>
    </row>
    <row r="2" spans="2:7" x14ac:dyDescent="0.25">
      <c r="B2" t="s">
        <v>37</v>
      </c>
      <c r="C2" s="22">
        <v>458810.32690503483</v>
      </c>
      <c r="D2" s="22">
        <v>1452221.3445889868</v>
      </c>
      <c r="E2" s="22">
        <v>1105214.8397074849</v>
      </c>
      <c r="F2" s="22">
        <v>2312986.8485893165</v>
      </c>
      <c r="G2" s="22">
        <v>5329233.3597908225</v>
      </c>
    </row>
    <row r="3" spans="2:7" x14ac:dyDescent="0.25">
      <c r="B3" t="s">
        <v>38</v>
      </c>
      <c r="C3" s="17">
        <v>464251.80095359281</v>
      </c>
      <c r="D3" s="17"/>
      <c r="E3" s="17"/>
      <c r="F3" s="17"/>
      <c r="G3" s="17"/>
    </row>
    <row r="4" spans="2:7" ht="13" x14ac:dyDescent="0.3">
      <c r="B4" t="s">
        <v>21</v>
      </c>
      <c r="C4" s="20">
        <f>SUM(C2:C3)</f>
        <v>923062.12785862759</v>
      </c>
      <c r="D4" s="18">
        <f>SUM(D2:D3)</f>
        <v>1452221.3445889868</v>
      </c>
      <c r="E4" s="18">
        <f t="shared" ref="E4:G4" si="0">SUM(E2:E3)</f>
        <v>1105214.8397074849</v>
      </c>
      <c r="F4" s="18">
        <f t="shared" si="0"/>
        <v>2312986.8485893165</v>
      </c>
      <c r="G4" s="18">
        <f t="shared" si="0"/>
        <v>5329233.3597908225</v>
      </c>
    </row>
    <row r="5" spans="2:7" ht="27.5" customHeight="1" x14ac:dyDescent="0.25">
      <c r="C5" s="27" t="s">
        <v>39</v>
      </c>
      <c r="D5" s="27"/>
      <c r="E5" s="27"/>
      <c r="F5" s="27"/>
      <c r="G5" s="27"/>
    </row>
    <row r="6" spans="2:7" ht="13" x14ac:dyDescent="0.3">
      <c r="C6" s="17"/>
      <c r="D6" s="17"/>
      <c r="E6" s="17"/>
      <c r="F6" s="17"/>
      <c r="G6" s="18"/>
    </row>
    <row r="7" spans="2:7" ht="13" x14ac:dyDescent="0.3">
      <c r="B7" s="1" t="s">
        <v>5</v>
      </c>
      <c r="C7" s="18">
        <f>IFERROR(C4/VLOOKUP("Grand Total",$B$9:$G$11,MATCH(C1,$B$8:$G$8,0),0),0)</f>
        <v>3563.9464396086009</v>
      </c>
      <c r="D7" s="18">
        <f t="shared" ref="D7:G7" si="1">IFERROR(D4/VLOOKUP("Grand Total",$B$9:$G$11,MATCH(D1,$B$8:$G$8,0),0),0)</f>
        <v>2033.9234518053038</v>
      </c>
      <c r="E7" s="18">
        <f t="shared" si="1"/>
        <v>5847.6975645898674</v>
      </c>
      <c r="F7" s="18">
        <f t="shared" si="1"/>
        <v>9142.2405082581681</v>
      </c>
      <c r="G7" s="18">
        <f t="shared" si="1"/>
        <v>3766.2426570959879</v>
      </c>
    </row>
    <row r="8" spans="2:7" x14ac:dyDescent="0.25">
      <c r="B8" t="s">
        <v>22</v>
      </c>
      <c r="C8" t="s">
        <v>3</v>
      </c>
      <c r="D8" t="s">
        <v>1</v>
      </c>
      <c r="E8" t="s">
        <v>2</v>
      </c>
      <c r="F8" t="s">
        <v>4</v>
      </c>
      <c r="G8" t="s">
        <v>0</v>
      </c>
    </row>
    <row r="9" spans="2:7" x14ac:dyDescent="0.25">
      <c r="B9" t="s">
        <v>36</v>
      </c>
      <c r="C9">
        <v>0</v>
      </c>
      <c r="D9">
        <v>0</v>
      </c>
      <c r="E9">
        <v>0</v>
      </c>
      <c r="F9">
        <v>0</v>
      </c>
      <c r="G9">
        <v>0</v>
      </c>
    </row>
    <row r="10" spans="2:7" x14ac:dyDescent="0.25">
      <c r="B10" t="s">
        <v>20</v>
      </c>
      <c r="C10">
        <v>259</v>
      </c>
      <c r="D10">
        <v>714</v>
      </c>
      <c r="E10">
        <v>189</v>
      </c>
      <c r="F10">
        <v>253</v>
      </c>
      <c r="G10">
        <v>1415</v>
      </c>
    </row>
    <row r="11" spans="2:7" x14ac:dyDescent="0.25">
      <c r="B11" t="s">
        <v>0</v>
      </c>
      <c r="C11">
        <v>259</v>
      </c>
      <c r="D11">
        <v>714</v>
      </c>
      <c r="E11">
        <v>189</v>
      </c>
      <c r="F11">
        <v>253</v>
      </c>
      <c r="G11">
        <v>1415</v>
      </c>
    </row>
  </sheetData>
  <mergeCells count="1">
    <mergeCell ref="C5:G5"/>
  </mergeCells>
  <pageMargins left="0.7" right="0.7" top="0.75" bottom="0.75" header="0.3" footer="0.3"/>
  <pageSetup scale="91" fitToHeight="0" orientation="landscape" r:id="rId1"/>
  <headerFooter>
    <oddHeader>&amp;CState IP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08984375" defaultRowHeight="12.5" x14ac:dyDescent="0.25"/>
  <cols>
    <col min="1" max="1" width="29.453125" style="6" bestFit="1" customWidth="1"/>
    <col min="2" max="2" width="13.54296875" style="6" customWidth="1"/>
    <col min="3" max="6" width="14.36328125" style="6" customWidth="1"/>
    <col min="7" max="7" width="13.54296875" style="6" customWidth="1"/>
    <col min="8" max="11" width="14.36328125" style="6" customWidth="1"/>
    <col min="12" max="12" width="13.54296875" style="6" customWidth="1"/>
    <col min="13" max="16" width="14.36328125" style="6" customWidth="1"/>
    <col min="17" max="17" width="13.54296875" style="6" customWidth="1"/>
    <col min="18" max="21" width="14.36328125" style="6" customWidth="1"/>
    <col min="22" max="16384" width="9.08984375" style="6"/>
  </cols>
  <sheetData>
    <row r="1" spans="1:21" ht="13" x14ac:dyDescent="0.3">
      <c r="A1" s="5" t="s">
        <v>6</v>
      </c>
      <c r="B1" s="5"/>
    </row>
    <row r="2" spans="1:21" ht="13" x14ac:dyDescent="0.3">
      <c r="A2" s="6" t="s">
        <v>31</v>
      </c>
      <c r="B2" s="23" t="s">
        <v>3</v>
      </c>
      <c r="C2" s="23"/>
      <c r="D2" s="23"/>
      <c r="E2" s="23"/>
      <c r="F2" s="23"/>
      <c r="G2" s="24" t="s">
        <v>1</v>
      </c>
      <c r="H2" s="25"/>
      <c r="I2" s="25"/>
      <c r="J2" s="25"/>
      <c r="K2" s="26"/>
      <c r="L2" s="24" t="s">
        <v>2</v>
      </c>
      <c r="M2" s="25"/>
      <c r="N2" s="25"/>
      <c r="O2" s="25"/>
      <c r="P2" s="26"/>
      <c r="Q2" s="24" t="s">
        <v>4</v>
      </c>
      <c r="R2" s="25"/>
      <c r="S2" s="25"/>
      <c r="T2" s="25"/>
      <c r="U2" s="26"/>
    </row>
    <row r="3" spans="1:21" ht="26" x14ac:dyDescent="0.3">
      <c r="A3" s="7" t="s">
        <v>11</v>
      </c>
      <c r="B3" s="8" t="s">
        <v>12</v>
      </c>
      <c r="C3" s="8" t="s">
        <v>7</v>
      </c>
      <c r="D3" s="8" t="s">
        <v>9</v>
      </c>
      <c r="E3" s="8" t="s">
        <v>8</v>
      </c>
      <c r="F3" s="8" t="s">
        <v>10</v>
      </c>
      <c r="G3" s="8" t="s">
        <v>12</v>
      </c>
      <c r="H3" s="8" t="s">
        <v>7</v>
      </c>
      <c r="I3" s="8" t="s">
        <v>9</v>
      </c>
      <c r="J3" s="8" t="s">
        <v>8</v>
      </c>
      <c r="K3" s="8" t="s">
        <v>10</v>
      </c>
      <c r="L3" s="8" t="s">
        <v>12</v>
      </c>
      <c r="M3" s="8" t="s">
        <v>7</v>
      </c>
      <c r="N3" s="8" t="s">
        <v>9</v>
      </c>
      <c r="O3" s="8" t="s">
        <v>8</v>
      </c>
      <c r="P3" s="8" t="s">
        <v>10</v>
      </c>
      <c r="Q3" s="8" t="s">
        <v>12</v>
      </c>
      <c r="R3" s="8" t="s">
        <v>7</v>
      </c>
      <c r="S3" s="8" t="s">
        <v>9</v>
      </c>
      <c r="T3" s="8" t="s">
        <v>8</v>
      </c>
      <c r="U3" s="8" t="s">
        <v>10</v>
      </c>
    </row>
    <row r="4" spans="1:21" x14ac:dyDescent="0.25">
      <c r="A4" s="9" t="s">
        <v>20</v>
      </c>
      <c r="B4" s="12">
        <v>668263.42000000004</v>
      </c>
      <c r="C4" s="13">
        <v>923062.13</v>
      </c>
      <c r="D4" s="14">
        <v>0</v>
      </c>
      <c r="E4" s="15"/>
      <c r="F4" s="16"/>
      <c r="G4" s="12">
        <v>1644203.73</v>
      </c>
      <c r="H4" s="13">
        <v>1452221.34</v>
      </c>
      <c r="I4" s="14">
        <v>0</v>
      </c>
      <c r="J4" s="15"/>
      <c r="K4" s="16"/>
      <c r="L4" s="12">
        <v>447665.64</v>
      </c>
      <c r="M4" s="13">
        <v>1105214.8400000001</v>
      </c>
      <c r="N4" s="14">
        <v>0</v>
      </c>
      <c r="O4" s="15"/>
      <c r="P4" s="16"/>
      <c r="Q4" s="12">
        <v>699590.27</v>
      </c>
      <c r="R4" s="13">
        <v>2312986.85</v>
      </c>
      <c r="S4" s="14">
        <v>0</v>
      </c>
      <c r="T4" s="15"/>
      <c r="U4" s="16"/>
    </row>
    <row r="5" spans="1:21" x14ac:dyDescent="0.25">
      <c r="B5" s="10">
        <v>0</v>
      </c>
      <c r="C5" s="10">
        <v>0</v>
      </c>
      <c r="D5" s="21"/>
      <c r="G5" s="10">
        <v>0</v>
      </c>
      <c r="H5" s="10">
        <v>0</v>
      </c>
      <c r="I5" s="21"/>
      <c r="L5" s="10">
        <v>0</v>
      </c>
      <c r="M5" s="10">
        <v>0</v>
      </c>
      <c r="N5" s="21"/>
      <c r="Q5" s="10">
        <v>0</v>
      </c>
      <c r="R5" s="10">
        <v>0</v>
      </c>
      <c r="S5" s="21"/>
    </row>
    <row r="6" spans="1:21" x14ac:dyDescent="0.25">
      <c r="C6" s="11"/>
      <c r="L6" s="11"/>
    </row>
    <row r="7" spans="1:21" x14ac:dyDescent="0.25">
      <c r="C7" s="11"/>
    </row>
  </sheetData>
  <sheetProtection algorithmName="SHA-512" hashValue="+/NCyzcYmM1C8GnvKdJy2bs9KJ+ltdJYlLaF1WmagBa6I4ofomFwr9//MlSQFI1bmimLPONlaezbLEWlbxRJ7w==" saltValue="jXK9zcNEfy1AOvPtxY+90w==" spinCount="100000" sheet="1" objects="1" scenarios="1"/>
  <sortState ref="A4:A52">
    <sortCondition ref="A4"/>
  </sortState>
  <mergeCells count="4">
    <mergeCell ref="B2:F2"/>
    <mergeCell ref="G2:K2"/>
    <mergeCell ref="L2:P2"/>
    <mergeCell ref="Q2:U2"/>
  </mergeCells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25" right="0.25" top="0.75" bottom="0.75" header="0.3" footer="0.3"/>
  <pageSetup scale="42" fitToHeight="0" orientation="landscape" r:id="rId1"/>
  <headerFooter>
    <oddHeader>&amp;CACO Directed Payments to Hospitals - State IP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BDD369-8921-488C-AA7B-1292AE658052}"/>
</file>

<file path=customXml/itemProps2.xml><?xml version="1.0" encoding="utf-8"?>
<ds:datastoreItem xmlns:ds="http://schemas.openxmlformats.org/officeDocument/2006/customXml" ds:itemID="{FBCB152D-1200-403F-9D7F-F9C1E24B6026}"/>
</file>

<file path=customXml/itemProps3.xml><?xml version="1.0" encoding="utf-8"?>
<ds:datastoreItem xmlns:ds="http://schemas.openxmlformats.org/officeDocument/2006/customXml" ds:itemID="{C349CC59-93A3-4850-9A58-2830B01B8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Hospital Days</vt:lpstr>
      <vt:lpstr>ACO Pmt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Haley Walk</cp:lastModifiedBy>
  <cp:lastPrinted>2021-09-09T20:14:56Z</cp:lastPrinted>
  <dcterms:created xsi:type="dcterms:W3CDTF">2017-03-22T18:47:52Z</dcterms:created>
  <dcterms:modified xsi:type="dcterms:W3CDTF">2021-09-09T20:15:04Z</dcterms:modified>
</cp:coreProperties>
</file>