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xl/connections.xml" ContentType="application/vnd.openxmlformats-officedocument.spreadsheetml.connection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codeName="ThisWorkbook"/>
  <mc:AlternateContent xmlns:mc="http://schemas.openxmlformats.org/markup-compatibility/2006">
    <mc:Choice Requires="x15">
      <x15ac:absPath xmlns:x15ac="http://schemas.microsoft.com/office/spreadsheetml/2010/11/ac" url="G:\03 Reimbursement Unit\Managed Care - Physical Health\ACO\Directed Payments\Final\2021-06\"/>
    </mc:Choice>
  </mc:AlternateContent>
  <xr:revisionPtr revIDLastSave="0" documentId="13_ncr:1_{861B2BC1-1623-461D-B565-1126AB437FA8}" xr6:coauthVersionLast="36" xr6:coauthVersionMax="36" xr10:uidLastSave="{00000000-0000-0000-0000-000000000000}"/>
  <bookViews>
    <workbookView xWindow="0" yWindow="0" windowWidth="11448" windowHeight="6636" tabRatio="758" xr2:uid="{00000000-000D-0000-FFFF-FFFF00000000}"/>
  </bookViews>
  <sheets>
    <sheet name="Instructions" sheetId="18" r:id="rId1"/>
    <sheet name="Hospital Days" sheetId="2" r:id="rId2"/>
    <sheet name="ACO Pmt Recon" sheetId="12" r:id="rId3"/>
  </sheets>
  <externalReferences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2" l="1"/>
  <c r="D6" i="2" l="1"/>
  <c r="E4" i="2" l="1"/>
  <c r="F4" i="2"/>
  <c r="F6" i="2" s="1"/>
  <c r="G4" i="2"/>
  <c r="G6" i="2" s="1"/>
  <c r="C4" i="2"/>
  <c r="C6" i="2" l="1"/>
  <c r="E6" i="2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ACO Pmts" type="1" refreshedVersion="6" saveData="1">
    <dbPr connection="DSN=DMHF-DW-EXD;UID=sellis[hcfsharedtables];DBQ=EXADW;DBA=W;APA=T;EXC=F;FEN=T;QTO=T;FRC=10;FDL=10;LOB=T;RST=T;BTD=F;BNF=F;BAM=IfAllSuccessful;NUM=NLS;DPM=F;MTS=T;MDI=F;CSR=F;FWC=F;FBS=64000;TLO=O;MLD=0;ODA=F;STE=F;TSZ=8192;AST=FLOAT;" command="SELECT_x0009__x000d__x000a__x0009_CASE_x000d__x000a__x0009__x0009_WHEN Name = 'HEALTH CHOICE UTAH INC' THEN 'Health Choice Utah'_x000d__x000a__x0009__x0009_WHEN Name = 'HEALTHY U HEALTH PLAN' THEN 'Healthy U'_x000d__x000a__x0009__x0009_WHEN Name = 'MOLINA PLUS' THEN 'Molina'_x000d__x000a__x0009__x0009_WHEN Name = 'MOLINA' THEN 'Molina'_x000d__x000a__x0009__x0009_WHEN Name = 'SELECT HLTH COMMUNITY-HMO' THEN 'Select Health'_x000d__x000a__x0009__x0009_ELSE Name_x000d__x000a__x0009_End as ACOName_x000d__x000a__x0009_,PaidEndCYMnth_x000d__x000a__x0009_,ServiceEndCYMnth_x000d__x000a__x0009_,SUM(StateIPUPL) as StateIPUPL_x000d__x000a__x0009_,SUM(StateOPUPL) as StateOPUPL_x000d__x000a_FROM HCFSHAREDTABLES.ACOMemberMonthsRatesV_x000d__x000a_WHERE 1=1_x000d__x000a__x0009_and PaidEndCYMnth &gt;= '2018-01'_x000d__x000a_GROUP BY_x000d__x000a__x0009_CASE_x000d__x000a__x0009__x0009_WHEN Name = 'HEALTH CHOICE UTAH INC' THEN 'Health Choice Utah'_x000d__x000a__x0009__x0009_WHEN Name = 'HEALTHY U HEALTH PLAN' THEN 'Healthy U'_x000d__x000a__x0009__x0009_WHEN Name = 'MOLINA PLUS' THEN 'Molina'_x000d__x000a__x0009__x0009_WHEN Name = 'MOLINA' THEN 'Molina'_x000d__x000a__x0009__x0009_WHEN Name = 'SELECT HLTH COMMUNITY-HMO' THEN 'Select Health'_x000d__x000a__x0009__x0009_ELSE Name_x000d__x000a__x0009_End_x000d__x000a__x0009_,PaidEndCYMnth_x000d__x000a__x0009_,ServiceEndCYMnth"/>
  </connection>
  <connection id="2" xr16:uid="{00000000-0015-0000-FFFF-FFFF01000000}" name="Hospital Days" type="1" refreshedVersion="6" saveData="1">
    <dbPr connection="DSN=DMHF-DW-EXD;UID=sellis[hcfsharedtables];DBQ=EXADW;DBA=W;APA=T;EXC=F;FEN=T;QTO=T;FRC=10;FDL=10;LOB=T;RST=T;BTD=F;BNF=F;BAM=IfAllSuccessful;NUM=NLS;DPM=F;MTS=T;MDI=F;CSR=F;FWC=F;FBS=64000;TLO=O;MLD=0;ODA=F;STE=F;TSZ=8192;AST=FLOAT;" command="with_x000d__x000a_Dates as (SELECT /*+ materialize */ DATE '2018-01-01' myStartDate, Trunc(SysDate) myEndDate FROM Dual)    --end Dates_x000d__x000a_,vwReplaced as (_x000d__x000a_SELECT /*+ materialize */_x000d__x000a__x0009_E.EnctrTCN_x000d__x000a__x0009_,CAST((E.EndDOS - E.BeginDOS) AS INT) as OldDays_x000d__x000a_FROM hcfprodviews.EncountersV E_x000d__x000a_INNER JOIN hcfprodviews.EnctrBatchesV EB_x000d__x000a__x0009_ON E.BatchId = EB.BatchID_x000d__x000a_CROSS JOIN Dates_x000d__x000a_WHERE 1=1_x000d__x000a__x0009_and E.TypeCd ='INST'_x000d__x000a__x0009_and E.POSLCD IN ('11', '12')_x0009_--for INST: Inpatient, Medicaid Part B_x000d__x000a__x0009_and E.ReplacedInd = 'Y'_x000d__x000a__x0009_and E.StatusCode NOT IN ('VD', 'AN', 'AW', 'RJ', 'ER') --excluding voided and rejected records_x000d__x000a__x0009_and EB.TrnsDate &gt;= myStartDate_x000d__x000a_) --end vwReplaced_x000d__x000a_--select * from vwReplaced_x000d__x000a_,vwReplacements as (_x000d__x000a_SELECT /*+ materialize */_x000d__x000a__x0009_E.EnctrTCN_x000d__x000a__x0009_,E.OtherTCN_x000d__x000a__x0009_,CAST((E.EndDOS - E.BeginDOS) AS INT) as NewDays_x000d__x000a__x0009_,R.OldDays_x000d__x000a__x0009_,CAST((E.EndDOS - E.BeginDOS) AS INT) - R.OldDays as DayDiff_x000d__x000a__x0009__x000d__x000a_FROM hcfprodviews.EncountersV E_x000d__x000a_INNER JOIN hcfprodviews.EnctrBatchesV EB_x000d__x000a__x0009_ON E.BatchId = EB.BatchID_x000d__x000a_INNER JOIN vwReplaced R_x000d__x000a__x0009_on E.OtherTCN = R.EnctrTCN_x000d__x000a_CROSS JOIN Dates_x000d__x000a_WHERE 1=1_x000d__x000a__x0009_and E.TypeCd ='INST'_x000d__x000a__x0009_and E.POSLCD IN ('11', '12')_x0009_--for INST: Inpatient, Medicaid Part B_x000d__x000a__x0009_and E.OtherTCN &gt; '0'_x000d__x000a__x0009_and E.StatusCode NOT IN ('VD', 'AN', 'AW', 'RJ', 'ER') --excluding voided and rejected records_x000d__x000a__x0009_and EB.TrnsDate &gt;= myStartDate_x000d__x000a_)-- end vwReplacements_x000d__x000a_--Select * from vwReplacements_x000d__x000a_,vwEncounters as (_x000d__x000a__x0009_SELECT /*+ materialize */_x000d__x000a__x0009__x0009_vwEncDetail.EnctrTCN_x000d__x000a__x0009__x0009_,CASE_x0009_--Plans report Pioneer Valley ID instead of Jordan Valley ID, which is used by FFS.  This case statement takes Pioneer Valley Encounter IDs and sets them as Jordan Valley._x000d__x000a__x0009__x0009__x0009_WHEN EP.MedicaidID IN ('820588653002','621795216007','820588653000') THEN '820588653001'_x000d__x000a__x0009__x0009__x0009_ELSE EP.MedicaidID_x000d__x000a__x0009__x0009_End as MedicaidID_x000d__x000a__x0009__x0009_,vwEncDetail.ProviderId_x000d__x000a__x0009__x0009_,vwEncDetail.BeginDOS_x000d__x000a__x0009__x0009_,vwEncDetail.EndDOS_x000d__x000a__x0009__x0009_,vwEncDetail.TrnsDate_x000d__x000a__x0009__x0009_,'University of Utah Hosp' AS ProvName_x000d__x000a__x0009__x0009_,SUM(vwEncDetail.NetDays) AS NetDays_x000d__x000a__x0009__x0009_,SUM(vwEncDetail.MCOPaidAmt) AS MCOPaid_x000d__x000a__x0009__x0009_,SUM(vwEncDetail.TotPaid) AS TotalPaid_x000d__x000a__x0009__x0009__x0009__x000d__x000a__x0009_FROM _x000d__x000a__x0009__x0009_(--begin vwEncDetail_x000d__x000a__x0009__x0009_SELECT _x000d__x000a__x0009__x0009__x0009_E.EnctrTCN_x000d__x000a__x0009__x0009__x0009_,EB.ProviderID_x000d__x000a__x0009__x0009__x0009_,E.BeginDOS_x000d__x000a__x0009__x0009__x0009_,E.EndDOS_x000d__x000a__x0009__x0009__x0009_,EB.TrnsDate_x000d__x000a__x0009__x0009__x0009_,E.MCOPaidFlag_x000d__x000a__x0009__x0009__x0009_,E.ClientId_x000d__x000a__x0009__x0009__x0009_,COALESCE(R.DayDiff, CAST((EndDOS - BeginDOS) AS INT)) as NetDays_x000d__x000a__x0009__x0009__x0009_,E.MCOPaidAmt_x000d__x000a__x0009__x0009__x0009_,E.MCOPaidAmt + E.TotalTPL as TotPaid_x000d__x000a__x0009__x0009_FROM hcfprodviews.EncountersV E_x000d__x000a__x0009__x0009_INNER JOIN hcfprodviews.EnctrBatchesV EB_x000d__x000a__x0009__x0009__x0009_ON E.BatchId = EB.BatchID _x000d__x000a__x0009__x0009_LEFT OUTER JOIN vwReplacements R_x000d__x000a__x0009__x0009__x0009_on E.EnctrTCN = R.EnctrTCN_x000d__x000a__x0009__x0009_CROSS JOIN Dates_x000d__x000a__x0009__x0009_WHERE 1=1_x000d__x000a__x0009__x0009__x0009_and E.POSLCD IN ('11', '12')_x0009_--for INST: Inpatient, Medicaid Part B_x000d__x000a__x0009__x0009__x0009_--and E.ReplacedInd = 'N'_x000d__x000a__x0009__x0009__x0009_and E.TypeCd ='INST'_x000d__x000a__x0009__x0009__x0009_and E.StatusCode NOT IN ('VD', 'AN', 'AW', 'RJ', 'ER') --excluding voided and rejected records_x000d__x000a__x0009__x0009__x0009_and EB.TrnsDate &gt;= myStartDate_x000d__x000a__x0009__x0009__x0009_and (E.MCOPaidAmt + E.TotalTPL) &lt;&gt; 0_x000d__x000a__x0009__x0009_) vwEncDetail _x000d__x000a__x0009__x0009_--end vwEncDetail_x000d__x000a__x0009__x000d__x000a__x0009_INNER JOIN hcfprodviews.EnctrProvIntV EPI_x000d__x000a__x0009__x0009_ON vwEncDetail.EnctrTCN = EPI.EnctrTCN_x000d__x000a__x0009__x0009_AND vwEncDetail.MCOPaidFlag = EPI.MCOPaidFlag_x000d__x000a__x0009__x0009__x0009__x000d__x000a__x0009_INNER JOIN hcfprodviews.EnctrProvidersV EP_x000d__x000a__x0009__x0009_ON EPI.EnctrProvID = EP.EnctrProvId_x000d__x000a__x0009__x0009_AND EPI.MCOPaidFlag = EP.MCOPaidFlag_x000d__x000a__x0009__x000d__x000a__x0009_WHERE 1=1_x000d__x000a__x0009__x0009_and EP.MedicaidID in (Select /*+ materialize */_x000d__x000a_    PC.ContractID_x000d__x000a__x000d__x000a_From_x000d__x000a_    hcfprodviews.paymentContractsV PC_x000d__x000a_    _x000d__x000a_Where_x000d__x000a_    PC.ProviderID = '876000525000'_x000d__x000a_    and trunc(sysdate) between PC.BeginDate and PC.EndDate)_x000d__x000a__x0009__x000d__x000a__x0009_GROUP BY_x000d__x000a__x0009__x0009_vwEncDetail.EnctrTCN_x000d__x000a__x0009__x0009_,EP.MedicaidID_x000d__x000a__x0009__x0009_,vwEncDetail.ProviderId_x000d__x000a__x0009__x0009_,vwEncDetail.BeginDOS_x000d__x000a__x0009__x0009_,vwEncDetail.EndDOS_x000d__x000a__x0009__x0009_,vwEncDetail.TrnsDate_x000d__x000a__x0009__x0009_,'University of Utah Hosp'_x000d__x000a_) --end vwEncounters_x000d__x000a_, vwACO as (_x000d__x000a__x0009_SELECT /*+ materialize */_x000d__x000a__x0009__x0009_TO_CHAR(ADD_MONTHS(vwEncounters.EndDOS, 6), 'YYYY') AS ServiceEndSFY_x000d__x000a__x0009__x0009_,TO_CHAR(vwEncounters.EndDOS, 'YYYY-MM') AS EndDOSYYYYMM_x000d__x000a__x0009__x0009_,TO_CHAR(vwEncounters.TrnsDate, 'YYYY-MM') AS SubmissionDate_x000d__x000a__x0009__x0009_,vwEncounters.MedicaidID AS ProviderID_x000d__x000a__x0009__x0009_,vwEncounters.ProvName_x000d__x000a__x0009__x0009_,CASE_x000d__x000a__x0009__x0009__x0009_WHEN PC.ContractId = '453998724000' THEN 'Health Choice Utah'_x000d__x000a__x0009__x0009__x0009_WHEN PC.ContractId = '129991113009' THEN 'Healthy U'_x000d__x000a__x0009__x0009__x0009_WHEN PC.ContractId = '330617992001' THEN 'Molina'_x000d__x000a__x0009__x0009__x0009_WHEN PC.ContractId = '440617992003' THEN 'Molina'_x000d__x000a__x0009__x0009__x0009_WHEN PC.ContractId = '870419884000' THEN 'Select Health'_x000d__x000a__x0009__x0009__x0009_ELSE 'Other'_x000d__x000a__x0009__x0009_END AS PlanName_x000d__x000a__x0009__x0009_,SUM(CASE_x0009_--Calculates days for LTAC instead of using total days_x000d__x000a__x0009__x0009__x0009_WHEN vwEncounters.MedicaidID IN ('203800889001','943430659001', '870257692000', '300703582001') THEN (vwEncounters.EndDOS - vwEncounters.BeginDOS) _x000d__x000a__x0009__x0009__x0009_ELSE vwEncounters.NetDays_x000d__x000a__x0009__x0009_End) AS CalcDays_x000d__x000a__x0009__x0009_,COUNT(DISTINCT vwEncounters.EnctrTCN) AS Discharges_x000d__x000a__x0009__x0009_,SUM(vwEncounters.MCOPaid) AS MCOPaid_x000d__x000a__x0009__x0009_,SUM(vwEncounters.TotalPaid) AS TotalPaid_x000d__x000a__x0009__x0009__x000d__x000a__x0009_FROM vwEncounters_x000d__x000a__x0009__x0009__x000d__x000a__x0009_INNER JOIN hcfprodviews.PaymentContractsV PC_x000d__x000a__x0009__x0009_ON vwEncounters.ProviderId = PC.ContractId_x000d__x000a__x0009__x000d__x000a__x0009_WHERE 1=1_x000d__x000a__x0009__x0009_and PC.ContractId IN ('453998724000', '129991113009', '330617992001', '440617992003', '870419884000')_x000d__x000a__x0009_GROUP BY_x000d__x000a__x0009__x0009_TO_CHAR(ADD_MONTHS(vwEncounters.EndDOS, 6), 'YYYY')_x000d__x000a__x0009__x0009_,TO_CHAR(vwEncounters.EndDOS, 'YYYY-MM')_x000d__x000a__x0009__x0009_,TO_CHAR(vwEncounters.TrnsDate, 'YYYY-MM')_x000d__x000a__x0009__x0009_,vwEncounters.MedicaidID_x000d__x000a__x0009__x0009_,vwEncounters.ProvName_x000d__x000a__x0009__x0009_,CASE_x000d__x000a__x0009__x0009__x0009_WHEN PC.ContractId = '453998724000' THEN 'Health Choice Utah'_x000d__x000a__x0009__x0009__x0009_WHEN PC.ContractId = '129991113009' THEN 'Healthy U'_x000d__x000a__x0009__x0009__x0009_WHEN PC.ContractId = '330617992001' THEN 'Molina'_x000d__x000a__x0009__x0009__x0009_WHEN PC.ContractId = '440617992003' THEN 'Molina'_x000d__x000a__x0009__x0009__x0009_WHEN PC.ContractId = '870419884000' THEN 'Select Health'_x000d__x000a__x0009__x0009__x0009_ELSE 'Other'_x000d__x000a__x0009__x0009_END_x000d__x000a__x0009_) --end vwACO_x000d__x000a__x000d__x000a__x000d__x000a_SELECT * FROM vwACO"/>
  </connection>
</connections>
</file>

<file path=xl/sharedStrings.xml><?xml version="1.0" encoding="utf-8"?>
<sst xmlns="http://schemas.openxmlformats.org/spreadsheetml/2006/main" count="64" uniqueCount="37">
  <si>
    <t>Grand Total</t>
  </si>
  <si>
    <t>Healthy U</t>
  </si>
  <si>
    <t>Molina</t>
  </si>
  <si>
    <t>Health Choice Utah</t>
  </si>
  <si>
    <t>Select Health</t>
  </si>
  <si>
    <t>Per Hospital Day Directed Payment</t>
  </si>
  <si>
    <t>ACO Directed Payments to Hospitals</t>
  </si>
  <si>
    <t>Directed Payment</t>
  </si>
  <si>
    <t>Paid Date</t>
  </si>
  <si>
    <t>Payment Amount</t>
  </si>
  <si>
    <t>Claim ID / Check Number</t>
  </si>
  <si>
    <t>Hospital</t>
  </si>
  <si>
    <t>Claim Paid Amount</t>
  </si>
  <si>
    <t>Ensure all payments are made and reconcile with the amount directed to pay (Payment amount will highlight pink until it matches the Directed Payment)</t>
  </si>
  <si>
    <t>Download this file from the state website each period</t>
  </si>
  <si>
    <t>Instructions for ACO</t>
  </si>
  <si>
    <t>Record the Payment Amount in column D, I, N, or S</t>
  </si>
  <si>
    <t>Record the Paid Date in column E, J, O, or T</t>
  </si>
  <si>
    <t>Record the payment Reference Number in column F, K, P, or U</t>
  </si>
  <si>
    <t>Email spreadsheet to the Utah Department of Health (medicaiddirectedpayments@utah.gov) within 30 days of the end of the directed payment period.</t>
  </si>
  <si>
    <t>University of Utah Hosp</t>
  </si>
  <si>
    <t>Sum of StateIPUPL</t>
  </si>
  <si>
    <t>Total</t>
  </si>
  <si>
    <t>PROVNAME</t>
  </si>
  <si>
    <t>Pay each hospital the amount shown on the ACO Pmt Recon tab for the columns (C, H, M, or R)</t>
  </si>
  <si>
    <t>2021-01</t>
  </si>
  <si>
    <t>2021-02</t>
  </si>
  <si>
    <t>2021-03</t>
  </si>
  <si>
    <t>2021-04</t>
  </si>
  <si>
    <t>2021-05</t>
  </si>
  <si>
    <t>2021-06</t>
  </si>
  <si>
    <t>2021-07</t>
  </si>
  <si>
    <t>2021-08</t>
  </si>
  <si>
    <t>2021-09</t>
  </si>
  <si>
    <t>2021-10</t>
  </si>
  <si>
    <t>2021-11</t>
  </si>
  <si>
    <t>2021-12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</si>
</sst>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0;;"/>
  </numFmts>
  <fonts count="3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25">
    <xf numFmtId="0" fontId="0" fillId="0" borderId="0" xfId="0"/>
    <xf numFmtId="0" fontId="1" fillId="0" borderId="0" xfId="0" applyFont="1" applyAlignment="1">
      <alignment horizontal="right"/>
    </xf>
    <xf numFmtId="0" fontId="0" fillId="0" borderId="0" xfId="0" applyAlignment="1">
      <alignment wrapText="1"/>
    </xf>
    <xf numFmtId="0" fontId="0" fillId="0" borderId="0" xfId="0" applyAlignment="1">
      <alignment vertical="top"/>
    </xf>
    <xf numFmtId="0" fontId="1" fillId="0" borderId="0" xfId="0" applyFont="1" applyAlignment="1">
      <alignment vertical="top"/>
    </xf>
    <xf numFmtId="0" fontId="1" fillId="0" borderId="0" xfId="0" applyFont="1" applyAlignment="1" applyProtection="1">
      <protection hidden="1"/>
    </xf>
    <xf numFmtId="0" fontId="0" fillId="0" borderId="0" xfId="0" applyProtection="1">
      <protection hidden="1"/>
    </xf>
    <xf numFmtId="0" fontId="1" fillId="0" borderId="0" xfId="0" applyFont="1" applyAlignment="1" applyProtection="1">
      <alignment horizontal="right"/>
      <protection hidden="1"/>
    </xf>
    <xf numFmtId="0" fontId="1" fillId="0" borderId="1" xfId="0" applyFont="1" applyBorder="1" applyAlignment="1" applyProtection="1">
      <alignment horizontal="center" wrapText="1"/>
      <protection hidden="1"/>
    </xf>
    <xf numFmtId="0" fontId="0" fillId="0" borderId="0" xfId="0" applyAlignment="1" applyProtection="1">
      <alignment horizontal="right"/>
      <protection hidden="1"/>
    </xf>
    <xf numFmtId="165" fontId="0" fillId="0" borderId="0" xfId="0" applyNumberFormat="1" applyProtection="1">
      <protection hidden="1"/>
    </xf>
    <xf numFmtId="164" fontId="0" fillId="0" borderId="0" xfId="0" applyNumberFormat="1" applyProtection="1">
      <protection hidden="1"/>
    </xf>
    <xf numFmtId="164" fontId="0" fillId="0" borderId="3" xfId="0" applyNumberFormat="1" applyFill="1" applyBorder="1" applyProtection="1">
      <protection hidden="1"/>
    </xf>
    <xf numFmtId="164" fontId="0" fillId="0" borderId="4" xfId="0" applyNumberFormat="1" applyFill="1" applyBorder="1" applyProtection="1">
      <protection hidden="1"/>
    </xf>
    <xf numFmtId="164" fontId="0" fillId="0" borderId="4" xfId="0" applyNumberFormat="1" applyBorder="1" applyProtection="1">
      <protection locked="0" hidden="1"/>
    </xf>
    <xf numFmtId="14" fontId="0" fillId="0" borderId="4" xfId="0" applyNumberFormat="1" applyBorder="1" applyAlignment="1" applyProtection="1">
      <alignment horizontal="center"/>
      <protection locked="0" hidden="1"/>
    </xf>
    <xf numFmtId="0" fontId="0" fillId="0" borderId="2" xfId="0" applyBorder="1" applyProtection="1">
      <protection locked="0" hidden="1"/>
    </xf>
    <xf numFmtId="40" fontId="0" fillId="0" borderId="0" xfId="0" applyNumberFormat="1"/>
    <xf numFmtId="40" fontId="1" fillId="0" borderId="0" xfId="0" applyNumberFormat="1" applyFont="1"/>
    <xf numFmtId="0" fontId="0" fillId="0" borderId="0" xfId="0" quotePrefix="1"/>
    <xf numFmtId="0" fontId="1" fillId="0" borderId="1" xfId="0" applyFont="1" applyBorder="1" applyAlignment="1" applyProtection="1">
      <alignment horizontal="center"/>
      <protection hidden="1"/>
    </xf>
    <xf numFmtId="0" fontId="1" fillId="0" borderId="3" xfId="0" applyFont="1" applyBorder="1" applyAlignment="1" applyProtection="1">
      <alignment horizontal="center"/>
      <protection hidden="1"/>
    </xf>
    <xf numFmtId="0" fontId="1" fillId="0" borderId="4" xfId="0" applyFont="1" applyBorder="1" applyAlignment="1" applyProtection="1">
      <alignment horizontal="center"/>
      <protection hidden="1"/>
    </xf>
    <xf numFmtId="0" fontId="1" fillId="0" borderId="2" xfId="0" applyFont="1" applyBorder="1" applyAlignment="1" applyProtection="1">
      <alignment horizontal="center"/>
      <protection hidden="1"/>
    </xf>
    <xf numFmtId="0" fontId="0" fillId="0" borderId="0" xfId="0" applyProtection="1">
      <protection locked="0" hidden="1"/>
    </xf>
  </cellXfs>
  <cellStyles count="2">
    <cellStyle name="Normal" xfId="0" builtinId="0"/>
    <cellStyle name="Normal 2" xfId="1" xr:uid="{00000000-0005-0000-0000-000002000000}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3%20Reimbursement%20Unit/Managed%20Care%20-%20Physical%20Health/ACO/Directed%20Payments/DirPmts%20Macros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definedNames>
      <definedName name="ACODirectedPmtRemoveFormulas"/>
    </definedNames>
    <sheetDataSet>
      <sheetData sheetId="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92D050"/>
  </sheetPr>
  <dimension ref="A1:B61"/>
  <sheetViews>
    <sheetView showGridLines="0" tabSelected="1" zoomScaleNormal="100" workbookViewId="0">
      <selection activeCell="A2" sqref="A2"/>
    </sheetView>
  </sheetViews>
  <sheetFormatPr defaultRowHeight="13.2" x14ac:dyDescent="0.25"/>
  <cols>
    <col min="1" max="1" width="3" bestFit="1" customWidth="1"/>
    <col min="2" max="2" width="82.33203125" customWidth="1"/>
  </cols>
  <sheetData>
    <row r="1" spans="1:2" x14ac:dyDescent="0.25">
      <c r="A1" s="4" t="s">
        <v>15</v>
      </c>
      <c r="B1" s="2"/>
    </row>
    <row r="2" spans="1:2" x14ac:dyDescent="0.25">
      <c r="A2" s="4"/>
      <c r="B2" s="2"/>
    </row>
    <row r="3" spans="1:2" x14ac:dyDescent="0.25">
      <c r="A3" s="4"/>
      <c r="B3" s="2"/>
    </row>
    <row r="4" spans="1:2" x14ac:dyDescent="0.25">
      <c r="A4" s="3">
        <v>1</v>
      </c>
      <c r="B4" s="2" t="s">
        <v>14</v>
      </c>
    </row>
    <row r="5" spans="1:2" x14ac:dyDescent="0.25">
      <c r="A5" s="3">
        <v>2</v>
      </c>
      <c r="B5" s="2" t="s">
        <v>24</v>
      </c>
    </row>
    <row r="6" spans="1:2" x14ac:dyDescent="0.25">
      <c r="A6" s="3">
        <v>3</v>
      </c>
      <c r="B6" s="2" t="s">
        <v>16</v>
      </c>
    </row>
    <row r="7" spans="1:2" x14ac:dyDescent="0.25">
      <c r="A7" s="3">
        <v>4</v>
      </c>
      <c r="B7" s="2" t="s">
        <v>17</v>
      </c>
    </row>
    <row r="8" spans="1:2" x14ac:dyDescent="0.25">
      <c r="A8" s="3">
        <v>5</v>
      </c>
      <c r="B8" s="2" t="s">
        <v>18</v>
      </c>
    </row>
    <row r="9" spans="1:2" ht="26.4" x14ac:dyDescent="0.25">
      <c r="A9" s="3">
        <v>6</v>
      </c>
      <c r="B9" s="2" t="s">
        <v>13</v>
      </c>
    </row>
    <row r="10" spans="1:2" ht="26.4" x14ac:dyDescent="0.25">
      <c r="A10" s="3">
        <v>7</v>
      </c>
      <c r="B10" s="2" t="s">
        <v>19</v>
      </c>
    </row>
    <row r="50" spans="2:2" x14ac:dyDescent="0.25">
      <c r="B50" s="19" t="s">
        <v>25</v>
      </c>
    </row>
    <row r="51" spans="2:2" x14ac:dyDescent="0.25">
      <c r="B51" s="19" t="s">
        <v>26</v>
      </c>
    </row>
    <row r="52" spans="2:2" x14ac:dyDescent="0.25">
      <c r="B52" s="19" t="s">
        <v>27</v>
      </c>
    </row>
    <row r="53" spans="2:2" x14ac:dyDescent="0.25">
      <c r="B53" t="s">
        <v>28</v>
      </c>
    </row>
    <row r="54" spans="2:2" x14ac:dyDescent="0.25">
      <c r="B54" s="19" t="s">
        <v>29</v>
      </c>
    </row>
    <row r="55" spans="2:2" x14ac:dyDescent="0.25">
      <c r="B55" t="s">
        <v>30</v>
      </c>
    </row>
    <row r="56" spans="2:2" x14ac:dyDescent="0.25">
      <c r="B56" s="19" t="s">
        <v>31</v>
      </c>
    </row>
    <row r="57" spans="2:2" x14ac:dyDescent="0.25">
      <c r="B57" t="s">
        <v>32</v>
      </c>
    </row>
    <row r="58" spans="2:2" x14ac:dyDescent="0.25">
      <c r="B58" s="19" t="s">
        <v>33</v>
      </c>
    </row>
    <row r="59" spans="2:2" x14ac:dyDescent="0.25">
      <c r="B59" t="s">
        <v>34</v>
      </c>
    </row>
    <row r="60" spans="2:2" x14ac:dyDescent="0.25">
      <c r="B60" s="19" t="s">
        <v>35</v>
      </c>
    </row>
    <row r="61" spans="2:2" x14ac:dyDescent="0.25">
      <c r="B61" t="s">
        <v>36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B1:G9"/>
  <sheetViews>
    <sheetView showGridLines="0" zoomScaleNormal="100" workbookViewId="0">
      <pane ySplit="7" topLeftCell="A8" activePane="bottomLeft" state="frozen"/>
      <selection pane="bottomLeft"/>
    </sheetView>
  </sheetViews>
  <sheetFormatPr defaultRowHeight="13.2" x14ac:dyDescent="0.25"/>
  <cols>
    <col min="1" max="1" width="39.5546875" bestFit="1" customWidth="1"/>
    <col min="2" max="2" width="20" bestFit="1" customWidth="1"/>
    <col min="3" max="3" width="18.6640625" bestFit="1" customWidth="1"/>
    <col min="4" max="7" width="13.88671875" bestFit="1" customWidth="1"/>
  </cols>
  <sheetData>
    <row r="1" spans="2:7" x14ac:dyDescent="0.25">
      <c r="C1" t="s">
        <v>3</v>
      </c>
      <c r="D1" t="s">
        <v>1</v>
      </c>
      <c r="E1" t="s">
        <v>2</v>
      </c>
      <c r="F1" t="s">
        <v>4</v>
      </c>
      <c r="G1" t="s">
        <v>0</v>
      </c>
    </row>
    <row r="2" spans="2:7" x14ac:dyDescent="0.25">
      <c r="B2" t="s">
        <v>21</v>
      </c>
      <c r="C2">
        <v>455285.20549363049</v>
      </c>
      <c r="D2">
        <v>1457129.4956085221</v>
      </c>
      <c r="E2">
        <v>1104617.8819203274</v>
      </c>
      <c r="F2">
        <v>2334373.989542143</v>
      </c>
      <c r="G2">
        <v>5351406.5725646224</v>
      </c>
    </row>
    <row r="3" spans="2:7" x14ac:dyDescent="0.25">
      <c r="C3" s="17"/>
      <c r="D3" s="17"/>
      <c r="E3" s="17"/>
      <c r="F3" s="17"/>
      <c r="G3" s="17"/>
    </row>
    <row r="4" spans="2:7" x14ac:dyDescent="0.25">
      <c r="B4" t="s">
        <v>22</v>
      </c>
      <c r="C4" s="18">
        <f>SUM(C2:C3)</f>
        <v>455285.20549363049</v>
      </c>
      <c r="D4" s="18">
        <f>SUM(D2:D3)</f>
        <v>1457129.4956085221</v>
      </c>
      <c r="E4" s="18">
        <f t="shared" ref="E4:G4" si="0">SUM(E2:E3)</f>
        <v>1104617.8819203274</v>
      </c>
      <c r="F4" s="18">
        <f t="shared" si="0"/>
        <v>2334373.989542143</v>
      </c>
      <c r="G4" s="18">
        <f t="shared" si="0"/>
        <v>5351406.5725646224</v>
      </c>
    </row>
    <row r="5" spans="2:7" x14ac:dyDescent="0.25">
      <c r="C5" s="17"/>
      <c r="D5" s="17"/>
      <c r="E5" s="17"/>
      <c r="F5" s="17"/>
      <c r="G5" s="18"/>
    </row>
    <row r="6" spans="2:7" x14ac:dyDescent="0.25">
      <c r="B6" s="1" t="s">
        <v>5</v>
      </c>
      <c r="C6" s="18">
        <f>C4/VLOOKUP("Grand Total",$B$8:$G$9,MATCH(C1,$B$7:$G$7,0),0)</f>
        <v>2311.092413673251</v>
      </c>
      <c r="D6" s="18">
        <f>D4/VLOOKUP("Grand Total",$B$8:$G$9,MATCH(D1,$B$7:$G$7,0),0)</f>
        <v>1595.9797323203966</v>
      </c>
      <c r="E6" s="18">
        <f t="shared" ref="E6:F6" si="1">E4/VLOOKUP("Grand Total",$B$8:$G$9,MATCH(E1,$B$7:$G$7,0),0)</f>
        <v>3621.6979735092705</v>
      </c>
      <c r="F6" s="18">
        <f t="shared" si="1"/>
        <v>23579.535247900432</v>
      </c>
      <c r="G6" s="18">
        <f>G4/VLOOKUP("Grand Total",$B$8:$G$9,MATCH(G1,$B$7:$G$7,0),0)</f>
        <v>3534.614645022868</v>
      </c>
    </row>
    <row r="7" spans="2:7" x14ac:dyDescent="0.25">
      <c r="B7" t="s">
        <v>23</v>
      </c>
      <c r="C7" t="s">
        <v>3</v>
      </c>
      <c r="D7" t="s">
        <v>1</v>
      </c>
      <c r="E7" t="s">
        <v>2</v>
      </c>
      <c r="F7" t="s">
        <v>4</v>
      </c>
      <c r="G7" t="s">
        <v>0</v>
      </c>
    </row>
    <row r="8" spans="2:7" x14ac:dyDescent="0.25">
      <c r="B8" t="s">
        <v>20</v>
      </c>
      <c r="C8">
        <v>197</v>
      </c>
      <c r="D8">
        <v>913</v>
      </c>
      <c r="E8">
        <v>305</v>
      </c>
      <c r="F8">
        <v>99</v>
      </c>
      <c r="G8">
        <v>1514</v>
      </c>
    </row>
    <row r="9" spans="2:7" x14ac:dyDescent="0.25">
      <c r="B9" t="s">
        <v>0</v>
      </c>
      <c r="C9">
        <v>197</v>
      </c>
      <c r="D9">
        <v>913</v>
      </c>
      <c r="E9">
        <v>305</v>
      </c>
      <c r="F9">
        <v>99</v>
      </c>
      <c r="G9">
        <v>1514</v>
      </c>
    </row>
  </sheetData>
  <pageMargins left="0.7" right="0.7" top="0.75" bottom="0.75" header="0.3" footer="0.3"/>
  <pageSetup scale="69" fitToHeight="0" orientation="portrait" r:id="rId1"/>
  <headerFooter>
    <oddHeader>&amp;CState IP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U7"/>
  <sheetViews>
    <sheetView showGridLines="0" zoomScaleNormal="100" workbookViewId="0">
      <pane xSplit="1" ySplit="3" topLeftCell="B4" activePane="bottomRight" state="frozen"/>
      <selection pane="topRight" activeCell="B1" sqref="B1"/>
      <selection pane="bottomLeft" activeCell="A8" sqref="A8"/>
      <selection pane="bottomRight"/>
    </sheetView>
  </sheetViews>
  <sheetFormatPr defaultColWidth="9.109375" defaultRowHeight="13.2" x14ac:dyDescent="0.25"/>
  <cols>
    <col min="1" max="1" width="29.44140625" style="6" bestFit="1" customWidth="1"/>
    <col min="2" max="2" width="13.5546875" style="6" customWidth="1"/>
    <col min="3" max="6" width="14.33203125" style="6" customWidth="1"/>
    <col min="7" max="7" width="13.5546875" style="6" customWidth="1"/>
    <col min="8" max="11" width="14.33203125" style="6" customWidth="1"/>
    <col min="12" max="12" width="13.5546875" style="6" customWidth="1"/>
    <col min="13" max="16" width="14.33203125" style="6" customWidth="1"/>
    <col min="17" max="17" width="13.5546875" style="6" customWidth="1"/>
    <col min="18" max="21" width="14.33203125" style="6" customWidth="1"/>
    <col min="22" max="16384" width="9.109375" style="6"/>
  </cols>
  <sheetData>
    <row r="1" spans="1:21" x14ac:dyDescent="0.25">
      <c r="A1" s="5" t="s">
        <v>6</v>
      </c>
      <c r="B1" s="5"/>
    </row>
    <row r="2" spans="1:21" x14ac:dyDescent="0.25">
      <c r="A2" s="6" t="s">
        <v>30</v>
      </c>
      <c r="B2" s="20" t="s">
        <v>3</v>
      </c>
      <c r="C2" s="20"/>
      <c r="D2" s="20"/>
      <c r="E2" s="20"/>
      <c r="F2" s="20"/>
      <c r="G2" s="21" t="s">
        <v>1</v>
      </c>
      <c r="H2" s="22"/>
      <c r="I2" s="22"/>
      <c r="J2" s="22"/>
      <c r="K2" s="23"/>
      <c r="L2" s="21" t="s">
        <v>2</v>
      </c>
      <c r="M2" s="22"/>
      <c r="N2" s="22"/>
      <c r="O2" s="22"/>
      <c r="P2" s="23"/>
      <c r="Q2" s="21" t="s">
        <v>4</v>
      </c>
      <c r="R2" s="22"/>
      <c r="S2" s="22"/>
      <c r="T2" s="22"/>
      <c r="U2" s="23"/>
    </row>
    <row r="3" spans="1:21" ht="26.4" x14ac:dyDescent="0.25">
      <c r="A3" s="7" t="s">
        <v>11</v>
      </c>
      <c r="B3" s="8" t="s">
        <v>12</v>
      </c>
      <c r="C3" s="8" t="s">
        <v>7</v>
      </c>
      <c r="D3" s="8" t="s">
        <v>9</v>
      </c>
      <c r="E3" s="8" t="s">
        <v>8</v>
      </c>
      <c r="F3" s="8" t="s">
        <v>10</v>
      </c>
      <c r="G3" s="8" t="s">
        <v>12</v>
      </c>
      <c r="H3" s="8" t="s">
        <v>7</v>
      </c>
      <c r="I3" s="8" t="s">
        <v>9</v>
      </c>
      <c r="J3" s="8" t="s">
        <v>8</v>
      </c>
      <c r="K3" s="8" t="s">
        <v>10</v>
      </c>
      <c r="L3" s="8" t="s">
        <v>12</v>
      </c>
      <c r="M3" s="8" t="s">
        <v>7</v>
      </c>
      <c r="N3" s="8" t="s">
        <v>9</v>
      </c>
      <c r="O3" s="8" t="s">
        <v>8</v>
      </c>
      <c r="P3" s="8" t="s">
        <v>10</v>
      </c>
      <c r="Q3" s="8" t="s">
        <v>12</v>
      </c>
      <c r="R3" s="8" t="s">
        <v>7</v>
      </c>
      <c r="S3" s="8" t="s">
        <v>9</v>
      </c>
      <c r="T3" s="8" t="s">
        <v>8</v>
      </c>
      <c r="U3" s="8" t="s">
        <v>10</v>
      </c>
    </row>
    <row r="4" spans="1:21" x14ac:dyDescent="0.25">
      <c r="A4" s="9" t="s">
        <v>20</v>
      </c>
      <c r="B4" s="12">
        <v>439007.05</v>
      </c>
      <c r="C4" s="13">
        <v>455285.21</v>
      </c>
      <c r="D4" s="14">
        <v>0</v>
      </c>
      <c r="E4" s="15"/>
      <c r="F4" s="16"/>
      <c r="G4" s="12">
        <v>2170668.7400000002</v>
      </c>
      <c r="H4" s="13">
        <v>1457129.5</v>
      </c>
      <c r="I4" s="14">
        <v>0</v>
      </c>
      <c r="J4" s="15"/>
      <c r="K4" s="16"/>
      <c r="L4" s="12">
        <v>729055.88</v>
      </c>
      <c r="M4" s="13">
        <v>1104617.8799999999</v>
      </c>
      <c r="N4" s="14">
        <v>0</v>
      </c>
      <c r="O4" s="15"/>
      <c r="P4" s="16"/>
      <c r="Q4" s="12">
        <v>249345.03</v>
      </c>
      <c r="R4" s="13">
        <v>2334373.9900000002</v>
      </c>
      <c r="S4" s="14">
        <v>0</v>
      </c>
      <c r="T4" s="15"/>
      <c r="U4" s="16"/>
    </row>
    <row r="5" spans="1:21" x14ac:dyDescent="0.25">
      <c r="B5" s="10">
        <v>0</v>
      </c>
      <c r="C5" s="10">
        <v>0</v>
      </c>
      <c r="D5" s="24"/>
      <c r="G5" s="10">
        <v>0</v>
      </c>
      <c r="H5" s="10">
        <v>0</v>
      </c>
      <c r="I5" s="24"/>
      <c r="L5" s="10">
        <v>0</v>
      </c>
      <c r="M5" s="10">
        <v>0</v>
      </c>
      <c r="N5" s="24"/>
      <c r="Q5" s="10">
        <v>0</v>
      </c>
      <c r="R5" s="10">
        <v>0</v>
      </c>
      <c r="S5" s="24"/>
    </row>
    <row r="6" spans="1:21" x14ac:dyDescent="0.25">
      <c r="C6" s="11"/>
      <c r="L6" s="11"/>
    </row>
    <row r="7" spans="1:21" x14ac:dyDescent="0.25">
      <c r="C7" s="11"/>
    </row>
  </sheetData>
  <sheetProtection algorithmName="SHA-512" hashValue="zT3V5ptTWhsJg7lC7d9YpDBDhn0Qwg29LXIF6lO4CGS+kQNuC4me4NJJ9RCSVn2iNBRwagRSBrEu7eToAJDR4Q==" saltValue="N4nLBo6WunZ5CYD/duc4MA==" spinCount="100000" sheet="1" objects="1" scenarios="1"/>
  <sortState ref="A4:A52">
    <sortCondition ref="A4"/>
  </sortState>
  <mergeCells count="4">
    <mergeCell ref="B2:F2"/>
    <mergeCell ref="G2:K2"/>
    <mergeCell ref="L2:P2"/>
    <mergeCell ref="Q2:U2"/>
  </mergeCells>
  <conditionalFormatting sqref="D4 I4 N4 S4">
    <cfRule type="cellIs" dxfId="8" priority="43" operator="notEqual">
      <formula>C4</formula>
    </cfRule>
  </conditionalFormatting>
  <conditionalFormatting sqref="B5">
    <cfRule type="cellIs" dxfId="7" priority="28" operator="notEqual">
      <formula>0</formula>
    </cfRule>
  </conditionalFormatting>
  <conditionalFormatting sqref="L5">
    <cfRule type="cellIs" dxfId="6" priority="21" operator="notEqual">
      <formula>0</formula>
    </cfRule>
  </conditionalFormatting>
  <conditionalFormatting sqref="C5">
    <cfRule type="cellIs" dxfId="5" priority="24" operator="notEqual">
      <formula>0</formula>
    </cfRule>
  </conditionalFormatting>
  <conditionalFormatting sqref="Q5">
    <cfRule type="cellIs" dxfId="4" priority="19" operator="notEqual">
      <formula>0</formula>
    </cfRule>
  </conditionalFormatting>
  <conditionalFormatting sqref="G5">
    <cfRule type="cellIs" dxfId="3" priority="8" operator="notEqual">
      <formula>0</formula>
    </cfRule>
  </conditionalFormatting>
  <conditionalFormatting sqref="H5">
    <cfRule type="cellIs" dxfId="2" priority="4" operator="notEqual">
      <formula>0</formula>
    </cfRule>
  </conditionalFormatting>
  <conditionalFormatting sqref="M5">
    <cfRule type="cellIs" dxfId="1" priority="3" operator="notEqual">
      <formula>0</formula>
    </cfRule>
  </conditionalFormatting>
  <conditionalFormatting sqref="R5">
    <cfRule type="cellIs" dxfId="0" priority="1" operator="notEqual">
      <formula>0</formula>
    </cfRule>
  </conditionalFormatting>
  <pageMargins left="0.25" right="0.25" top="0.75" bottom="0.75" header="0.3" footer="0.3"/>
  <pageSetup scale="43" fitToHeight="0" orientation="landscape" r:id="rId1"/>
  <headerFooter>
    <oddHeader>&amp;CACO Directed Payments to Hospitals - State IP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4AD0B08-9C69-41BD-97A2-0A48F4186D82}"/>
</file>

<file path=customXml/itemProps2.xml><?xml version="1.0" encoding="utf-8"?>
<ds:datastoreItem xmlns:ds="http://schemas.openxmlformats.org/officeDocument/2006/customXml" ds:itemID="{3B0439D9-8A52-4B0C-AFE7-3BDFF78BBAA6}"/>
</file>

<file path=customXml/itemProps3.xml><?xml version="1.0" encoding="utf-8"?>
<ds:datastoreItem xmlns:ds="http://schemas.openxmlformats.org/officeDocument/2006/customXml" ds:itemID="{DB474119-917F-4025-9A27-865F5E92FEB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Hospital Days</vt:lpstr>
      <vt:lpstr>ACO Pmt Recon</vt:lpstr>
    </vt:vector>
  </TitlesOfParts>
  <Company>State of Utah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 Lund</dc:creator>
  <cp:lastModifiedBy>Scott Ellis</cp:lastModifiedBy>
  <cp:lastPrinted>2021-02-11T16:45:11Z</cp:lastPrinted>
  <dcterms:created xsi:type="dcterms:W3CDTF">2017-03-22T18:47:52Z</dcterms:created>
  <dcterms:modified xsi:type="dcterms:W3CDTF">2021-07-06T16:18:09Z</dcterms:modified>
</cp:coreProperties>
</file>