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pivotTables/pivotTable3.xml" ContentType="application/vnd.openxmlformats-officedocument.spreadsheetml.pivotTabl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theme/theme1.xml" ContentType="application/vnd.openxmlformats-officedocument.theme+xml"/>
  <Override PartName="/xl/pivotTables/pivotTable1.xml" ContentType="application/vnd.openxmlformats-officedocument.spreadsheetml.pivotTable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pivotTables/pivotTable2.xml" ContentType="application/vnd.openxmlformats-officedocument.spreadsheetml.pivotTabl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pivotCache/pivotCacheRecords1.xml" ContentType="application/vnd.openxmlformats-officedocument.spreadsheetml.pivotCacheRecords+xml"/>
  <Override PartName="/xl/pivotCache/pivotCacheDefinition1.xml" ContentType="application/vnd.openxmlformats-officedocument.spreadsheetml.pivotCacheDefinition+xml"/>
  <Override PartName="/xl/connections.xml" ContentType="application/vnd.openxmlformats-officedocument.spreadsheetml.connections+xml"/>
  <Override PartName="/xl/pivotCache/pivotCacheRecords2.xml" ContentType="application/vnd.openxmlformats-officedocument.spreadsheetml.pivotCacheRecords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ivotCache/pivotCacheDefinition2.xml" ContentType="application/vnd.openxmlformats-officedocument.spreadsheetml.pivotCacheDefinitio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G:\03 Reimbursement Unit\Managed Care - Physical Health\ACO\Directed Payments\Final\2021-05\"/>
    </mc:Choice>
  </mc:AlternateContent>
  <xr:revisionPtr revIDLastSave="0" documentId="13_ncr:1_{53C1EB83-582E-4798-8E61-1002659E8BB0}" xr6:coauthVersionLast="36" xr6:coauthVersionMax="36" xr10:uidLastSave="{00000000-0000-0000-0000-000000000000}"/>
  <bookViews>
    <workbookView xWindow="0" yWindow="0" windowWidth="11448" windowHeight="6636" tabRatio="758" activeTab="1" xr2:uid="{00000000-000D-0000-FFFF-FFFF00000000}"/>
  </bookViews>
  <sheets>
    <sheet name="Instructions" sheetId="18" r:id="rId1"/>
    <sheet name="Hospital Days" sheetId="2" r:id="rId2"/>
    <sheet name="Claim Paid Amt" sheetId="14" r:id="rId3"/>
    <sheet name="ACO Pmt Recon" sheetId="12" r:id="rId4"/>
    <sheet name="Hospital SQL" sheetId="3" r:id="rId5"/>
    <sheet name="ACO SQL" sheetId="6" r:id="rId6"/>
    <sheet name="DataUpload" sheetId="19" r:id="rId7"/>
  </sheets>
  <externalReferences>
    <externalReference r:id="rId8"/>
  </externalReferences>
  <calcPr calcId="191029"/>
  <pivotCaches>
    <pivotCache cacheId="5" r:id="rId9"/>
    <pivotCache cacheId="9" r:id="rId10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2" l="1"/>
  <c r="D11" i="2" l="1"/>
  <c r="C2" i="19" l="1"/>
  <c r="C3" i="19" s="1"/>
  <c r="C4" i="19" s="1"/>
  <c r="D1" i="19"/>
  <c r="D2" i="19" s="1"/>
  <c r="D3" i="19" s="1"/>
  <c r="D4" i="19" s="1"/>
  <c r="B4" i="19"/>
  <c r="B3" i="19"/>
  <c r="B2" i="19"/>
  <c r="B1" i="19"/>
  <c r="E9" i="2" l="1"/>
  <c r="F9" i="2"/>
  <c r="F11" i="2" s="1"/>
  <c r="G9" i="2"/>
  <c r="G11" i="2" s="1"/>
  <c r="C9" i="2"/>
  <c r="C11" i="2" s="1"/>
  <c r="D2" i="2"/>
  <c r="C4" i="12" l="1"/>
  <c r="R4" i="12"/>
  <c r="E11" i="2"/>
  <c r="M4" i="12" s="1"/>
  <c r="H4" i="12"/>
  <c r="Q4" i="12"/>
  <c r="Q5" i="12" s="1"/>
  <c r="L4" i="12"/>
  <c r="L5" i="12" s="1"/>
  <c r="G4" i="12"/>
  <c r="G5" i="12" s="1"/>
  <c r="H5" i="12" l="1"/>
  <c r="E2" i="19"/>
  <c r="M5" i="12"/>
  <c r="E3" i="19"/>
  <c r="R5" i="12"/>
  <c r="E4" i="19"/>
  <c r="C5" i="12"/>
  <c r="E1" i="19"/>
  <c r="A2" i="12"/>
  <c r="B4" i="12" l="1"/>
  <c r="B5" i="12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ACO Pmts" type="1" refreshedVersion="6" saveData="1">
    <dbPr connection="DSN=DMHF-DW-EXD;UID=sellis[hcfsharedtables];DBQ=EXADW;DBA=W;APA=T;EXC=F;FEN=T;QTO=T;FRC=10;FDL=10;LOB=T;RST=T;BTD=F;BNF=F;BAM=IfAllSuccessful;NUM=NLS;DPM=F;MTS=T;MDI=F;CSR=F;FWC=F;FBS=64000;TLO=O;MLD=0;ODA=F;STE=F;TSZ=8192;AST=FLOAT;" command="SELECT_x0009__x000d__x000a__x0009_CASE_x000d__x000a__x0009__x0009_WHEN Name = 'HEALTH CHOICE UTAH INC' THEN 'Health Choice Utah'_x000d__x000a__x0009__x0009_WHEN Name = 'HEALTHY U HEALTH PLAN' THEN 'Healthy U'_x000d__x000a__x0009__x0009_WHEN Name = 'MOLINA PLUS' THEN 'Molina'_x000d__x000a__x0009__x0009_WHEN Name = 'MOLINA' THEN 'Molina'_x000d__x000a__x0009__x0009_WHEN Name = 'SELECT HLTH COMMUNITY-HMO' THEN 'Select Health'_x000d__x000a__x0009__x0009_ELSE Name_x000d__x000a__x0009_End as ACOName_x000d__x000a__x0009_,PaidEndCYMnth_x000d__x000a__x0009_,ServiceEndCYMnth_x000d__x000a__x0009_,SUM(StateIPUPL) as StateIPUPL_x000d__x000a__x0009_,SUM(StateOPUPL) as StateOPUPL_x000d__x000a_FROM HCFSHAREDTABLES.ACOMemberMonthsRatesV_x000d__x000a_WHERE 1=1_x000d__x000a__x0009_and PaidEndCYMnth &gt;= '2018-01'_x000d__x000a_GROUP BY_x000d__x000a__x0009_CASE_x000d__x000a__x0009__x0009_WHEN Name = 'HEALTH CHOICE UTAH INC' THEN 'Health Choice Utah'_x000d__x000a__x0009__x0009_WHEN Name = 'HEALTHY U HEALTH PLAN' THEN 'Healthy U'_x000d__x000a__x0009__x0009_WHEN Name = 'MOLINA PLUS' THEN 'Molina'_x000d__x000a__x0009__x0009_WHEN Name = 'MOLINA' THEN 'Molina'_x000d__x000a__x0009__x0009_WHEN Name = 'SELECT HLTH COMMUNITY-HMO' THEN 'Select Health'_x000d__x000a__x0009__x0009_ELSE Name_x000d__x000a__x0009_End_x000d__x000a__x0009_,PaidEndCYMnth_x000d__x000a__x0009_,ServiceEndCYMnth"/>
  </connection>
  <connection id="2" xr16:uid="{00000000-0015-0000-FFFF-FFFF01000000}" name="Hospital Days" type="1" refreshedVersion="6" saveData="1">
    <dbPr connection="DSN=DMHF-DW-EXD;UID=sellis[hcfsharedtables];DBQ=EXADW;DBA=W;APA=T;EXC=F;FEN=T;QTO=T;FRC=10;FDL=10;LOB=T;RST=T;BTD=F;BNF=F;BAM=IfAllSuccessful;NUM=NLS;DPM=F;MTS=T;MDI=F;CSR=F;FWC=F;FBS=64000;TLO=O;MLD=0;ODA=F;STE=F;TSZ=8192;AST=FLOAT;" command="with_x000d__x000a_Dates as (SELECT /*+ materialize */ DATE '2018-01-01' myStartDate, Trunc(SysDate) myEndDate FROM Dual)    --end Dates_x000d__x000a_,vwReplaced as (_x000d__x000a_SELECT /*+ materialize */_x000d__x000a__x0009_E.EnctrTCN_x000d__x000a__x0009_,CAST((E.EndDOS - E.BeginDOS) AS INT) as OldDays_x000d__x000a_FROM hcfprodviews.EncountersV E_x000d__x000a_INNER JOIN hcfprodviews.EnctrBatchesV EB_x000d__x000a__x0009_ON E.BatchId = EB.BatchID_x000d__x000a_CROSS JOIN Dates_x000d__x000a_WHERE 1=1_x000d__x000a__x0009_and E.TypeCd ='INST'_x000d__x000a__x0009_and E.POSLCD IN ('11', '12')_x0009_--for INST: Inpatient, Medicaid Part B_x000d__x000a__x0009_and E.ReplacedInd = 'Y'_x000d__x000a__x0009_and E.StatusCode NOT IN ('VD', 'AN', 'AW', 'RJ', 'ER') --excluding voided and rejected records_x000d__x000a__x0009_and EB.TrnsDate &gt;= myStartDate_x000d__x000a_) --end vwReplaced_x000d__x000a_--select * from vwReplaced_x000d__x000a_,vwReplacements as (_x000d__x000a_SELECT /*+ materialize */_x000d__x000a__x0009_E.EnctrTCN_x000d__x000a__x0009_,E.OtherTCN_x000d__x000a__x0009_,CAST((E.EndDOS - E.BeginDOS) AS INT) as NewDays_x000d__x000a__x0009_,R.OldDays_x000d__x000a__x0009_,CAST((E.EndDOS - E.BeginDOS) AS INT) - R.OldDays as DayDiff_x000d__x000a__x0009__x000d__x000a_FROM hcfprodviews.EncountersV E_x000d__x000a_INNER JOIN hcfprodviews.EnctrBatchesV EB_x000d__x000a__x0009_ON E.BatchId = EB.BatchID_x000d__x000a_INNER JOIN vwReplaced R_x000d__x000a__x0009_on E.OtherTCN = R.EnctrTCN_x000d__x000a_CROSS JOIN Dates_x000d__x000a_WHERE 1=1_x000d__x000a__x0009_and E.TypeCd ='INST'_x000d__x000a__x0009_and E.POSLCD IN ('11', '12')_x0009_--for INST: Inpatient, Medicaid Part B_x000d__x000a__x0009_and E.OtherTCN &gt; '0'_x000d__x000a__x0009_and E.StatusCode NOT IN ('VD', 'AN', 'AW', 'RJ', 'ER') --excluding voided and rejected records_x000d__x000a__x0009_and EB.TrnsDate &gt;= myStartDate_x000d__x000a_)-- end vwReplacements_x000d__x000a_--Select * from vwReplacements_x000d__x000a_,vwEncounters as (_x000d__x000a__x0009_SELECT /*+ materialize */_x000d__x000a__x0009__x0009_vwEncDetail.EnctrTCN_x000d__x000a__x0009__x0009_,CASE_x0009_--Plans report Pioneer Valley ID instead of Jordan Valley ID, which is used by FFS.  This case statement takes Pioneer Valley Encounter IDs and sets them as Jordan Valley._x000d__x000a__x0009__x0009__x0009_WHEN EP.MedicaidID IN ('820588653002','621795216007','820588653000') THEN '820588653001'_x000d__x000a__x0009__x0009__x0009_ELSE EP.MedicaidID_x000d__x000a__x0009__x0009_End as MedicaidID_x000d__x000a__x0009__x0009_,vwEncDetail.ProviderId_x000d__x000a__x0009__x0009_,vwEncDetail.BeginDOS_x000d__x000a__x0009__x0009_,vwEncDetail.EndDOS_x000d__x000a__x0009__x0009_,vwEncDetail.TrnsDate_x000d__x000a__x0009__x0009_,'University of Utah Hosp' AS ProvName_x000d__x000a__x0009__x0009_,SUM(vwEncDetail.NetDays) AS NetDays_x000d__x000a__x0009__x0009_,SUM(vwEncDetail.MCOPaidAmt) AS MCOPaid_x000d__x000a__x0009__x0009_,SUM(vwEncDetail.TotPaid) AS TotalPaid_x000d__x000a__x0009__x0009__x0009__x000d__x000a__x0009_FROM _x000d__x000a__x0009__x0009_(--begin vwEncDetail_x000d__x000a__x0009__x0009_SELECT _x000d__x000a__x0009__x0009__x0009_E.EnctrTCN_x000d__x000a__x0009__x0009__x0009_,EB.ProviderID_x000d__x000a__x0009__x0009__x0009_,E.BeginDOS_x000d__x000a__x0009__x0009__x0009_,E.EndDOS_x000d__x000a__x0009__x0009__x0009_,EB.TrnsDate_x000d__x000a__x0009__x0009__x0009_,E.MCOPaidFlag_x000d__x000a__x0009__x0009__x0009_,E.ClientId_x000d__x000a__x0009__x0009__x0009_,COALESCE(R.DayDiff, CAST((EndDOS - BeginDOS) AS INT)) as NetDays_x000d__x000a__x0009__x0009__x0009_,E.MCOPaidAmt_x000d__x000a__x0009__x0009__x0009_,E.MCOPaidAmt + E.TotalTPL as TotPaid_x000d__x000a__x0009__x0009_FROM hcfprodviews.EncountersV E_x000d__x000a__x0009__x0009_INNER JOIN hcfprodviews.EnctrBatchesV EB_x000d__x000a__x0009__x0009__x0009_ON E.BatchId = EB.BatchID _x000d__x000a__x0009__x0009_LEFT OUTER JOIN vwReplacements R_x000d__x000a__x0009__x0009__x0009_on E.EnctrTCN = R.EnctrTCN_x000d__x000a__x0009__x0009_CROSS JOIN Dates_x000d__x000a__x0009__x0009_WHERE 1=1_x000d__x000a__x0009__x0009__x0009_and E.POSLCD IN ('11', '12')_x0009_--for INST: Inpatient, Medicaid Part B_x000d__x000a__x0009__x0009__x0009_--and E.ReplacedInd = 'N'_x000d__x000a__x0009__x0009__x0009_and E.TypeCd ='INST'_x000d__x000a__x0009__x0009__x0009_and E.StatusCode NOT IN ('VD', 'AN', 'AW', 'RJ', 'ER') --excluding voided and rejected records_x000d__x000a__x0009__x0009__x0009_and EB.TrnsDate &gt;= myStartDate_x000d__x000a__x0009__x0009__x0009_and (E.MCOPaidAmt + E.TotalTPL) &lt;&gt; 0_x000d__x000a__x0009__x0009_) vwEncDetail _x000d__x000a__x0009__x0009_--end vwEncDetail_x000d__x000a__x0009__x000d__x000a__x0009_INNER JOIN hcfprodviews.EnctrProvIntV EPI_x000d__x000a__x0009__x0009_ON vwEncDetail.EnctrTCN = EPI.EnctrTCN_x000d__x000a__x0009__x0009_AND vwEncDetail.MCOPaidFlag = EPI.MCOPaidFlag_x000d__x000a__x0009__x0009__x0009__x000d__x000a__x0009_INNER JOIN hcfprodviews.EnctrProvidersV EP_x000d__x000a__x0009__x0009_ON EPI.EnctrProvID = EP.EnctrProvId_x000d__x000a__x0009__x0009_AND EPI.MCOPaidFlag = EP.MCOPaidFlag_x000d__x000a__x0009__x000d__x000a__x0009_WHERE 1=1_x000d__x000a__x0009__x0009_and EP.MedicaidID in (Select /*+ materialize */_x000d__x000a_    PC.ContractID_x000d__x000a__x000d__x000a_From_x000d__x000a_    hcfprodviews.paymentContractsV PC_x000d__x000a_    _x000d__x000a_Where_x000d__x000a_    PC.ProviderID = '876000525000'_x000d__x000a_    and trunc(sysdate) between PC.BeginDate and PC.EndDate)_x000d__x000a__x0009__x000d__x000a__x0009_GROUP BY_x000d__x000a__x0009__x0009_vwEncDetail.EnctrTCN_x000d__x000a__x0009__x0009_,EP.MedicaidID_x000d__x000a__x0009__x0009_,vwEncDetail.ProviderId_x000d__x000a__x0009__x0009_,vwEncDetail.BeginDOS_x000d__x000a__x0009__x0009_,vwEncDetail.EndDOS_x000d__x000a__x0009__x0009_,vwEncDetail.TrnsDate_x000d__x000a__x0009__x0009_,'University of Utah Hosp'_x000d__x000a_) --end vwEncounters_x000d__x000a_, vwACO as (_x000d__x000a__x0009_SELECT /*+ materialize */_x000d__x000a__x0009__x0009_TO_CHAR(ADD_MONTHS(vwEncounters.EndDOS, 6), 'YYYY') AS ServiceEndSFY_x000d__x000a__x0009__x0009_,TO_CHAR(vwEncounters.EndDOS, 'YYYY-MM') AS EndDOSYYYYMM_x000d__x000a__x0009__x0009_,TO_CHAR(vwEncounters.TrnsDate, 'YYYY-MM') AS SubmissionDate_x000d__x000a__x0009__x0009_,vwEncounters.MedicaidID AS ProviderID_x000d__x000a__x0009__x0009_,vwEncounters.ProvName_x000d__x000a__x0009__x0009_,CASE_x000d__x000a__x0009__x0009__x0009_WHEN PC.ContractId = '453998724000' THEN 'Health Choice Utah'_x000d__x000a__x0009__x0009__x0009_WHEN PC.ContractId = '129991113009' THEN 'Healthy U'_x000d__x000a__x0009__x0009__x0009_WHEN PC.ContractId = '330617992001' THEN 'Molina'_x000d__x000a__x0009__x0009__x0009_WHEN PC.ContractId = '440617992003' THEN 'Molina'_x000d__x000a__x0009__x0009__x0009_WHEN PC.ContractId = '870419884000' THEN 'Select Health'_x000d__x000a__x0009__x0009__x0009_ELSE 'Other'_x000d__x000a__x0009__x0009_END AS PlanName_x000d__x000a__x0009__x0009_,SUM(CASE_x0009_--Calculates days for LTAC instead of using total days_x000d__x000a__x0009__x0009__x0009_WHEN vwEncounters.MedicaidID IN ('203800889001','943430659001', '870257692000', '300703582001') THEN (vwEncounters.EndDOS - vwEncounters.BeginDOS) _x000d__x000a__x0009__x0009__x0009_ELSE vwEncounters.NetDays_x000d__x000a__x0009__x0009_End) AS CalcDays_x000d__x000a__x0009__x0009_,COUNT(DISTINCT vwEncounters.EnctrTCN) AS Discharges_x000d__x000a__x0009__x0009_,SUM(vwEncounters.MCOPaid) AS MCOPaid_x000d__x000a__x0009__x0009_,SUM(vwEncounters.TotalPaid) AS TotalPaid_x000d__x000a__x0009__x0009__x000d__x000a__x0009_FROM vwEncounters_x000d__x000a__x0009__x0009__x000d__x000a__x0009_INNER JOIN hcfprodviews.PaymentContractsV PC_x000d__x000a__x0009__x0009_ON vwEncounters.ProviderId = PC.ContractId_x000d__x000a__x0009__x000d__x000a__x0009_WHERE 1=1_x000d__x000a__x0009__x0009_and PC.ContractId IN ('453998724000', '129991113009', '330617992001', '440617992003', '870419884000')_x000d__x000a__x0009_GROUP BY_x000d__x000a__x0009__x0009_TO_CHAR(ADD_MONTHS(vwEncounters.EndDOS, 6), 'YYYY')_x000d__x000a__x0009__x0009_,TO_CHAR(vwEncounters.EndDOS, 'YYYY-MM')_x000d__x000a__x0009__x0009_,TO_CHAR(vwEncounters.TrnsDate, 'YYYY-MM')_x000d__x000a__x0009__x0009_,vwEncounters.MedicaidID_x000d__x000a__x0009__x0009_,vwEncounters.ProvName_x000d__x000a__x0009__x0009_,CASE_x000d__x000a__x0009__x0009__x0009_WHEN PC.ContractId = '453998724000' THEN 'Health Choice Utah'_x000d__x000a__x0009__x0009__x0009_WHEN PC.ContractId = '129991113009' THEN 'Healthy U'_x000d__x000a__x0009__x0009__x0009_WHEN PC.ContractId = '330617992001' THEN 'Molina'_x000d__x000a__x0009__x0009__x0009_WHEN PC.ContractId = '440617992003' THEN 'Molina'_x000d__x000a__x0009__x0009__x0009_WHEN PC.ContractId = '870419884000' THEN 'Select Health'_x000d__x000a__x0009__x0009__x0009_ELSE 'Other'_x000d__x000a__x0009__x0009_END_x000d__x000a__x0009_) --end vwACO_x000d__x000a__x000d__x000a__x000d__x000a_SELECT * FROM vwACO"/>
  </connection>
</connections>
</file>

<file path=xl/sharedStrings.xml><?xml version="1.0" encoding="utf-8"?>
<sst xmlns="http://schemas.openxmlformats.org/spreadsheetml/2006/main" count="100" uniqueCount="58">
  <si>
    <t>Grand Total</t>
  </si>
  <si>
    <t>Sum of CalcDays</t>
  </si>
  <si>
    <t>Row Labels</t>
  </si>
  <si>
    <t>Column Labels</t>
  </si>
  <si>
    <t>Healthy U</t>
  </si>
  <si>
    <t>Molina</t>
  </si>
  <si>
    <t>Health Choice Utah</t>
  </si>
  <si>
    <t>Select Health</t>
  </si>
  <si>
    <t>(All)</t>
  </si>
  <si>
    <t>Per Hospital Day Directed Payment</t>
  </si>
  <si>
    <t>ACO Directed Payments to Hospitals</t>
  </si>
  <si>
    <t>Directed Payment</t>
  </si>
  <si>
    <t>Paid Date</t>
  </si>
  <si>
    <t>Payment Amount</t>
  </si>
  <si>
    <t>Claim ID / Check Number</t>
  </si>
  <si>
    <t>Hospital</t>
  </si>
  <si>
    <t>Sum of TotalPaid</t>
  </si>
  <si>
    <t>Claim Paid Amount</t>
  </si>
  <si>
    <t>Ensure all payments are made and reconcile with the amount directed to pay (Payment amount will highlight pink until it matches the Directed Payment)</t>
  </si>
  <si>
    <t>Download this file from the state website each period</t>
  </si>
  <si>
    <t>Instructions for ACO</t>
  </si>
  <si>
    <t>Record the Payment Amount in column D, I, N, or S</t>
  </si>
  <si>
    <t>Record the Paid Date in column E, J, O, or T</t>
  </si>
  <si>
    <t>Record the payment Reference Number in column F, K, P, or U</t>
  </si>
  <si>
    <t>Email spreadsheet to the Utah Department of Health (medicaiddirectedpayments@utah.gov) within 30 days of the end of the directed payment period.</t>
  </si>
  <si>
    <t>University of Utah Hosp</t>
  </si>
  <si>
    <t>Sum of StateIPUPL</t>
  </si>
  <si>
    <t>Total</t>
  </si>
  <si>
    <t>PLANNAME</t>
  </si>
  <si>
    <t>PROVNAME</t>
  </si>
  <si>
    <t>SUBMISSIONDATE</t>
  </si>
  <si>
    <t>ENDDOSYYYYMM</t>
  </si>
  <si>
    <t>ACONAME</t>
  </si>
  <si>
    <t>PAIDENDCYMNTH</t>
  </si>
  <si>
    <t>SERVICEENDCYMNTH</t>
  </si>
  <si>
    <t>Pay each hospital the amount shown on the ACO Pmt Recon tab for the columns (C, H, M, or R)</t>
  </si>
  <si>
    <t>453998724000</t>
  </si>
  <si>
    <t>HEALTH CHOICE UTAH INC</t>
  </si>
  <si>
    <t>129991113009</t>
  </si>
  <si>
    <t>HEALTHY U HEALTH PLAN</t>
  </si>
  <si>
    <t>330617992001</t>
  </si>
  <si>
    <t>MOLINA</t>
  </si>
  <si>
    <t>870419884000</t>
  </si>
  <si>
    <t>SELECT HLTH COMMUNITY-HMO</t>
  </si>
  <si>
    <t>876000525088</t>
  </si>
  <si>
    <t>University of Utah Hosp - IP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</si>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</sst>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;;"/>
  </numFmts>
  <fonts count="5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3F3F76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C99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0" fontId="2" fillId="0" borderId="0"/>
    <xf numFmtId="0" fontId="3" fillId="2" borderId="5" applyNumberFormat="0" applyAlignment="0" applyProtection="0"/>
  </cellStyleXfs>
  <cellXfs count="3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applyNumberFormat="1"/>
    <xf numFmtId="164" fontId="0" fillId="0" borderId="0" xfId="0" applyNumberFormat="1"/>
    <xf numFmtId="164" fontId="1" fillId="0" borderId="0" xfId="0" applyNumberFormat="1" applyFont="1"/>
    <xf numFmtId="0" fontId="0" fillId="0" borderId="0" xfId="0" applyAlignment="1">
      <alignment horizontal="right"/>
    </xf>
    <xf numFmtId="165" fontId="0" fillId="0" borderId="0" xfId="0" applyNumberFormat="1"/>
    <xf numFmtId="165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Alignment="1" applyProtection="1"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right"/>
      <protection hidden="1"/>
    </xf>
    <xf numFmtId="0" fontId="1" fillId="0" borderId="1" xfId="0" applyFont="1" applyBorder="1" applyAlignment="1" applyProtection="1">
      <alignment horizontal="center" wrapText="1"/>
      <protection hidden="1"/>
    </xf>
    <xf numFmtId="0" fontId="0" fillId="0" borderId="0" xfId="0" applyAlignment="1" applyProtection="1">
      <alignment horizontal="right"/>
      <protection hidden="1"/>
    </xf>
    <xf numFmtId="165" fontId="0" fillId="0" borderId="0" xfId="0" applyNumberFormat="1" applyProtection="1">
      <protection hidden="1"/>
    </xf>
    <xf numFmtId="164" fontId="0" fillId="0" borderId="0" xfId="0" applyNumberFormat="1" applyProtection="1">
      <protection hidden="1"/>
    </xf>
    <xf numFmtId="0" fontId="3" fillId="2" borderId="5" xfId="2"/>
    <xf numFmtId="164" fontId="0" fillId="0" borderId="3" xfId="0" applyNumberFormat="1" applyFill="1" applyBorder="1" applyProtection="1">
      <protection hidden="1"/>
    </xf>
    <xf numFmtId="164" fontId="0" fillId="0" borderId="4" xfId="0" applyNumberFormat="1" applyFill="1" applyBorder="1" applyProtection="1">
      <protection hidden="1"/>
    </xf>
    <xf numFmtId="164" fontId="0" fillId="0" borderId="4" xfId="0" applyNumberFormat="1" applyBorder="1" applyProtection="1">
      <protection locked="0" hidden="1"/>
    </xf>
    <xf numFmtId="14" fontId="0" fillId="0" borderId="4" xfId="0" applyNumberFormat="1" applyBorder="1" applyAlignment="1" applyProtection="1">
      <alignment horizontal="center"/>
      <protection locked="0" hidden="1"/>
    </xf>
    <xf numFmtId="0" fontId="0" fillId="0" borderId="2" xfId="0" applyBorder="1" applyProtection="1">
      <protection locked="0" hidden="1"/>
    </xf>
    <xf numFmtId="49" fontId="0" fillId="0" borderId="0" xfId="0" applyNumberFormat="1"/>
    <xf numFmtId="40" fontId="0" fillId="0" borderId="0" xfId="0" applyNumberFormat="1"/>
    <xf numFmtId="40" fontId="1" fillId="0" borderId="0" xfId="0" applyNumberFormat="1" applyFont="1"/>
    <xf numFmtId="0" fontId="0" fillId="0" borderId="0" xfId="0" quotePrefix="1"/>
    <xf numFmtId="0" fontId="1" fillId="0" borderId="1" xfId="0" applyFont="1" applyBorder="1" applyAlignment="1" applyProtection="1">
      <alignment horizontal="center"/>
      <protection hidden="1"/>
    </xf>
    <xf numFmtId="0" fontId="1" fillId="0" borderId="3" xfId="0" applyFont="1" applyBorder="1" applyAlignment="1" applyProtection="1">
      <alignment horizontal="center"/>
      <protection hidden="1"/>
    </xf>
    <xf numFmtId="0" fontId="1" fillId="0" borderId="4" xfId="0" applyFont="1" applyBorder="1" applyAlignment="1" applyProtection="1">
      <alignment horizontal="center"/>
      <protection hidden="1"/>
    </xf>
    <xf numFmtId="0" fontId="1" fillId="0" borderId="2" xfId="0" applyFont="1" applyBorder="1" applyAlignment="1" applyProtection="1">
      <alignment horizontal="center"/>
      <protection hidden="1"/>
    </xf>
  </cellXfs>
  <cellStyles count="3">
    <cellStyle name="Input" xfId="2" builtinId="20"/>
    <cellStyle name="Normal" xfId="0" builtinId="0"/>
    <cellStyle name="Normal 2" xfId="1" xr:uid="{00000000-0005-0000-0000-000002000000}"/>
  </cellStyles>
  <dxfs count="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alignment horizontal="right" readingOrder="0"/>
    </dxf>
    <dxf>
      <alignment horizontal="right" readingOrder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4" formatCode="&quot;$&quot;#,##0.0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</font>
    </dxf>
    <dxf>
      <font>
        <b/>
      </font>
    </dxf>
    <dxf>
      <alignment horizontal="right" readingOrder="0"/>
    </dxf>
    <dxf>
      <alignment horizontal="right" readingOrder="0"/>
    </dxf>
    <dxf>
      <numFmt numFmtId="8" formatCode="#,##0.00_);[Red]\(#,##0.00\)"/>
    </dxf>
    <dxf>
      <numFmt numFmtId="164" formatCode="&quot;$&quot;#,##0.00"/>
    </dxf>
    <dxf>
      <font>
        <b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font>
        <b/>
      </font>
    </dxf>
    <dxf>
      <font>
        <b/>
      </font>
    </dxf>
    <dxf>
      <alignment horizontal="center" readingOrder="0"/>
    </dxf>
    <dxf>
      <alignment wrapText="1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594360</xdr:colOff>
          <xdr:row>2</xdr:row>
          <xdr:rowOff>83820</xdr:rowOff>
        </xdr:from>
        <xdr:to>
          <xdr:col>0</xdr:col>
          <xdr:colOff>1790700</xdr:colOff>
          <xdr:row>4</xdr:row>
          <xdr:rowOff>30480</xdr:rowOff>
        </xdr:to>
        <xdr:sp macro="" textlink="">
          <xdr:nvSpPr>
            <xdr:cNvPr id="3074" name="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Save Values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22859</xdr:colOff>
      <xdr:row>0</xdr:row>
      <xdr:rowOff>38100</xdr:rowOff>
    </xdr:from>
    <xdr:ext cx="13401676" cy="2782082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2859" y="38100"/>
          <a:ext cx="13401676" cy="27820821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with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Dates as (SELECT /*+ materialize */ DATE '2018-01-01' myStartDate, Trunc(SysDate) myEndDate FROM Dual)    --end Dates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,vwReplaced as (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SELECT /*+ materialize */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E.EnctrTCN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,CAST((E.EndDOS - E.BeginDOS) AS INT) as OldDays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FROM hcfprodviews.EncountersV E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INNER JOIN hcfprodviews.EnctrBatchesV EB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ON E.BatchId = EB.BatchID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CROSS JOIN Dates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WHERE 1=1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and E.TypeCd ='INST'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and E.POSLCD IN ('11', '12')	--for INST: Inpatient, Medicaid Part B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and E.ReplacedInd = 'Y'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and E.StatusCode NOT IN ('VD', 'AN', 'AW', 'RJ', 'ER') --excluding voided and rejected records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and EB.TrnsDate &gt;= myStartDate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 --end vwReplaced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--select * from vwReplaced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,vwReplacements as (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SELECT /*+ materialize */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E.EnctrTCN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,E.OtherTCN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,CAST((E.EndDOS - E.BeginDOS) AS INT) as NewDays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,R.OldDays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,CAST((E.EndDOS - E.BeginDOS) AS INT) - R.OldDays as DayDiff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FROM hcfprodviews.EncountersV E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INNER JOIN hcfprodviews.EnctrBatchesV EB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ON E.BatchId = EB.BatchID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INNER JOIN vwReplaced R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on E.OtherTCN = R.EnctrTCN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CROSS JOIN Dates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WHERE 1=1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and E.TypeCd ='INST'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and E.POSLCD IN ('11', '12')	--for INST: Inpatient, Medicaid Part B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and E.OtherTCN &gt; '0'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and E.StatusCode NOT IN ('VD', 'AN', 'AW', 'RJ', 'ER') --excluding voided and rejected records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and EB.TrnsDate &gt;= myStartDate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)-- end vwReplacements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--Select * from vwReplacements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,vwEncounters as (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SELECT /*+ materialize */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vwEncDetail.EnctrTCN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,CASE	--Plans report Pioneer Valley ID instead of Jordan Valley ID, which is used by FFS.  This case statement takes Pioneer Valley Encounter IDs and sets them as Jordan Valley.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WHEN EP.MedicaidID IN ('820588653002','621795216007','820588653000') THEN '820588653001'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ELSE EP.MedicaidID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End as MedicaidID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,vwEncDetail.ProviderId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,vwEncDetail.BeginDOS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,vwEncDetail.EndDOS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,vwEncDetail.TrnsDate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,'University of Utah Hosp' AS ProvName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,SUM(vwEncDetail.NetDays) AS NetDays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,SUM(vwEncDetail.MCOPaidAmt) AS MCOPaid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,SUM(vwEncDetail.TotPaid) AS TotalPaid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FROM 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(--begin vwEncDetail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SELECT 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E.EnctrTCN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,EB.ProviderID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,E.BeginDOS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,E.EndDOS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,EB.TrnsDate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,E.MCOPaidFlag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,E.ClientId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,COALESCE(R.DayDiff, CAST((EndDOS - BeginDOS) AS INT)) as NetDays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,E.MCOPaidAmt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,E.MCOPaidAmt + E.TotalTPL as TotPaid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FROM hcfprodviews.EncountersV E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INNER JOIN hcfprodviews.EnctrBatchesV EB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ON E.BatchId = EB.BatchID 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LEFT OUTER JOIN vwReplacements R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on E.EnctrTCN = R.EnctrTCN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CROSS JOIN Dates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WHERE 1=1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and E.POSLCD IN ('11', '12')	--for INST: Inpatient, Medicaid Part B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--and E.ReplacedInd = 'N'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and E.TypeCd ='INST'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and E.StatusCode NOT IN ('VD', 'AN', 'AW', 'RJ', 'ER') --excluding voided and rejected records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and EB.TrnsDate &gt;= myStartDate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and (E.MCOPaidAmt + E.TotalTPL) &lt;&gt; 0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) vwEncDetail 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--end vwEncDetail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INNER JOIN hcfprodviews.EnctrProvIntV EPI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ON vwEncDetail.EnctrTCN = EPI.EnctrTCN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AND vwEncDetail.MCOPaidFlag = EPI.MCOPaidFlag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INNER JOIN hcfprodviews.EnctrProvidersV EP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ON EPI.EnctrProvID = EP.EnctrProvId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AND EPI.MCOPaidFlag = EP.MCOPaidFlag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WHERE 1=1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and EP.MedicaidID in (Select /*+ materialize */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PC.ContractID</a:t>
          </a:r>
        </a:p>
        <a:p>
          <a:endParaRPr lang="en-US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From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hcfprodviews.paymentContractsV PC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Where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PC.ProviderID = '876000525000'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and trunc(sysdate) between PC.BeginDate and PC.EndDate)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GROUP BY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vwEncDetail.EnctrTCN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,EP.MedicaidID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,vwEncDetail.ProviderId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,vwEncDetail.BeginDOS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,vwEncDetail.EndDOS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,vwEncDetail.TrnsDate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,'University of Utah Hosp'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 --end vwEncounters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vwACO as (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SELECT /*+ materialize */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TO_CHAR(ADD_MONTHS(vwEncounters.EndDOS, 6), 'YYYY') AS ServiceEndSFY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,TO_CHAR(vwEncounters.EndDOS, 'YYYY-MM') AS EndDOSYYYYMM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,TO_CHAR(vwEncounters.TrnsDate, 'YYYY-MM') AS SubmissionDate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,vwEncounters.MedicaidID AS ProviderID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,vwEncounters.ProvName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,CASE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WHEN PC.ContractId = '453998724000' THEN 'Health Choice Utah'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WHEN PC.ContractId = '129991113009' THEN 'Healthy U'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WHEN PC.ContractId = '330617992001' THEN 'Molina'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WHEN PC.ContractId = '440617992003' THEN 'Molina'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WHEN PC.ContractId = '870419884000' THEN 'Select Health'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ELSE 'Other'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END AS PlanName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,SUM(CASE	--Calculates days for LTAC instead of using total days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WHEN vwEncounters.MedicaidID IN ('203800889001','943430659001', '870257692000', '300703582001') THEN (vwEncounters.EndDOS - vwEncounters.BeginDOS) 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ELSE vwEncounters.NetDays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End) AS CalcDays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,COUNT(DISTINCT vwEncounters.EnctrTCN) AS Discharges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,SUM(vwEncounters.MCOPaid) AS MCOPaid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,SUM(vwEncounters.TotalPaid) AS TotalPaid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FROM vwEncounters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INNER JOIN hcfprodviews.PaymentContractsV PC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ON vwEncounters.ProviderId = PC.ContractId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WHERE 1=1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and PC.ContractId IN ('453998724000', '129991113009', '330617992001', '440617992003', '870419884000')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GROUP BY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TO_CHAR(ADD_MONTHS(vwEncounters.EndDOS, 6), 'YYYY')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,TO_CHAR(vwEncounters.EndDOS, 'YYYY-MM')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,TO_CHAR(vwEncounters.TrnsDate, 'YYYY-MM')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,vwEncounters.MedicaidID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,vwEncounters.ProvName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,CASE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WHEN PC.ContractId = '453998724000' THEN 'Health Choice Utah'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WHEN PC.ContractId = '129991113009' THEN 'Healthy U'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WHEN PC.ContractId = '330617992001' THEN 'Molina'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WHEN PC.ContractId = '440617992003' THEN 'Molina'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WHEN PC.ContractId = '870419884000' THEN 'Select Health'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ELSE 'Other'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END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) --end vwACO</a:t>
          </a:r>
        </a:p>
        <a:p>
          <a:endParaRPr lang="en-US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SELECT * FROM vwACO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26669</xdr:colOff>
      <xdr:row>0</xdr:row>
      <xdr:rowOff>38100</xdr:rowOff>
    </xdr:from>
    <xdr:ext cx="7772401" cy="474245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26669" y="38100"/>
          <a:ext cx="7772401" cy="4742452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SELECT	</a:t>
          </a:r>
        </a:p>
        <a:p>
          <a:r>
            <a:rPr lang="en-US" sz="1100"/>
            <a:t>	CASE</a:t>
          </a:r>
        </a:p>
        <a:p>
          <a:r>
            <a:rPr lang="en-US" sz="1100"/>
            <a:t>		WHEN Name = 'HEALTH CHOICE UTAH INC' THEN 'Health Choice Utah'</a:t>
          </a:r>
        </a:p>
        <a:p>
          <a:r>
            <a:rPr lang="en-US" sz="1100"/>
            <a:t>		WHEN Name = 'HEALTHY U HEALTH PLAN' THEN 'Healthy U'</a:t>
          </a:r>
        </a:p>
        <a:p>
          <a:r>
            <a:rPr lang="en-US" sz="1100"/>
            <a:t>		WHEN Name = 'MOLINA PLUS' THEN 'Molina'</a:t>
          </a:r>
        </a:p>
        <a:p>
          <a:r>
            <a:rPr lang="en-US" sz="1100"/>
            <a:t>		WHEN Name = 'MOLINA' THEN 'Molina'</a:t>
          </a:r>
        </a:p>
        <a:p>
          <a:r>
            <a:rPr lang="en-US" sz="1100"/>
            <a:t>		WHEN Name = 'SELECT HLTH COMMUNITY-HMO' THEN 'Select Health'</a:t>
          </a:r>
        </a:p>
        <a:p>
          <a:r>
            <a:rPr lang="en-US" sz="1100"/>
            <a:t>		ELSE Name</a:t>
          </a:r>
        </a:p>
        <a:p>
          <a:r>
            <a:rPr lang="en-US" sz="1100"/>
            <a:t>	End as ACOName</a:t>
          </a:r>
        </a:p>
        <a:p>
          <a:r>
            <a:rPr lang="en-US" sz="1100"/>
            <a:t>	,PaidEndCYMnth</a:t>
          </a:r>
        </a:p>
        <a:p>
          <a:r>
            <a:rPr lang="en-US" sz="1100"/>
            <a:t>	,ServiceEndCYMnth</a:t>
          </a:r>
        </a:p>
        <a:p>
          <a:r>
            <a:rPr lang="en-US" sz="1100"/>
            <a:t>	,SUM(StateIPUPL) as StateIPUPL</a:t>
          </a:r>
        </a:p>
        <a:p>
          <a:r>
            <a:rPr lang="en-US" sz="1100"/>
            <a:t>	,SUM(StateOPUPL) as StateOPUPL</a:t>
          </a:r>
        </a:p>
        <a:p>
          <a:r>
            <a:rPr lang="en-US" sz="1100"/>
            <a:t>FROM HCFSHAREDTABLES.ACOMemberMonthsRatesV</a:t>
          </a:r>
        </a:p>
        <a:p>
          <a:r>
            <a:rPr lang="en-US" sz="1100"/>
            <a:t>WHERE 1=1</a:t>
          </a:r>
        </a:p>
        <a:p>
          <a:r>
            <a:rPr lang="en-US" sz="1100"/>
            <a:t>	and PaidEndCYMnth &gt;= '2018-01'</a:t>
          </a:r>
        </a:p>
        <a:p>
          <a:r>
            <a:rPr lang="en-US" sz="1100"/>
            <a:t>GROUP BY</a:t>
          </a:r>
        </a:p>
        <a:p>
          <a:r>
            <a:rPr lang="en-US" sz="1100"/>
            <a:t>	CASE</a:t>
          </a:r>
        </a:p>
        <a:p>
          <a:r>
            <a:rPr lang="en-US" sz="1100"/>
            <a:t>		WHEN Name = 'HEALTH CHOICE UTAH INC' THEN 'Health Choice Utah'</a:t>
          </a:r>
        </a:p>
        <a:p>
          <a:r>
            <a:rPr lang="en-US" sz="1100"/>
            <a:t>		WHEN Name = 'HEALTHY U HEALTH PLAN' THEN 'Healthy U'</a:t>
          </a:r>
        </a:p>
        <a:p>
          <a:r>
            <a:rPr lang="en-US" sz="1100"/>
            <a:t>		WHEN Name = 'MOLINA PLUS' THEN 'Molina'</a:t>
          </a:r>
        </a:p>
        <a:p>
          <a:r>
            <a:rPr lang="en-US" sz="1100"/>
            <a:t>		WHEN Name = 'MOLINA' THEN 'Molina'</a:t>
          </a:r>
        </a:p>
        <a:p>
          <a:r>
            <a:rPr lang="en-US" sz="1100"/>
            <a:t>		WHEN Name = 'SELECT HLTH COMMUNITY-HMO' THEN 'Select Health'</a:t>
          </a:r>
        </a:p>
        <a:p>
          <a:r>
            <a:rPr lang="en-US" sz="1100"/>
            <a:t>		ELSE Name</a:t>
          </a:r>
        </a:p>
        <a:p>
          <a:r>
            <a:rPr lang="en-US" sz="1100"/>
            <a:t>	End</a:t>
          </a:r>
        </a:p>
        <a:p>
          <a:r>
            <a:rPr lang="en-US" sz="1100"/>
            <a:t>	,PaidEndCYMnth</a:t>
          </a:r>
        </a:p>
        <a:p>
          <a:r>
            <a:rPr lang="en-US" sz="1100"/>
            <a:t>	,ServiceEndCYMnth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%20Reimbursement%20Unit/Managed%20Care%20-%20Physical%20Health/ACO/Directed%20Payments/DirPmts%20Macros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definedNames>
      <definedName name="ACODirectedPmtRemoveFormulas"/>
    </definedNames>
    <sheetDataSet>
      <sheetData sheetId="0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cott Ellis" refreshedDate="44354.741960300926" createdVersion="5" refreshedVersion="6" minRefreshableVersion="3" recordCount="1382" xr:uid="{00000000-000A-0000-FFFF-FFFF09000000}">
  <cacheSource type="external" connectionId="2"/>
  <cacheFields count="10">
    <cacheField name="SERVICEENDSFY" numFmtId="0" sqlType="12">
      <sharedItems count="7">
        <s v="2019"/>
        <s v="2018"/>
        <s v="2021"/>
        <s v="2020"/>
        <s v="2017"/>
        <s v="2016"/>
        <s v="2015"/>
      </sharedItems>
    </cacheField>
    <cacheField name="ENDDOSYYYYMM" numFmtId="0" sqlType="12">
      <sharedItems count="223">
        <s v="2018-07"/>
        <s v="2018-02"/>
        <s v="2018-04"/>
        <s v="2018-05"/>
        <s v="2018-01"/>
        <s v="2020-07"/>
        <s v="2020-05"/>
        <s v="2018-08"/>
        <s v="2019-08"/>
        <s v="2017-11"/>
        <s v="2017-12"/>
        <s v="2020-08"/>
        <s v="2018-09"/>
        <s v="2018-10"/>
        <s v="2021-02"/>
        <s v="2020-06"/>
        <s v="2018-11"/>
        <s v="2016-10"/>
        <s v="2016-12"/>
        <s v="2020-03"/>
        <s v="2017-07"/>
        <s v="2019-10"/>
        <s v="2019-07"/>
        <s v="2020-04"/>
        <s v="2019-09"/>
        <s v="2017-02"/>
        <s v="2017-09"/>
        <s v="2019-03"/>
        <s v="2019-02"/>
        <s v="2020-11"/>
        <s v="2020-02"/>
        <s v="2018-03"/>
        <s v="2018-06"/>
        <s v="2017-06"/>
        <s v="2021-01"/>
        <s v="2020-01"/>
        <s v="2021-03"/>
        <s v="2016-09"/>
        <s v="2019-12"/>
        <s v="2020-09"/>
        <s v="2019-06"/>
        <s v="2020-12"/>
        <s v="2018-12"/>
        <s v="2017-04"/>
        <s v="2019-04"/>
        <s v="2019-05"/>
        <s v="2021-04"/>
        <s v="2016-06"/>
        <s v="2017-10"/>
        <s v="2019-01"/>
        <s v="2020-10"/>
        <s v="2016-07"/>
        <s v="2017-03"/>
        <s v="2019-11"/>
        <s v="2017-08"/>
        <s v="2016-04"/>
        <s v="2017-05"/>
        <s v="2017-01"/>
        <s v="2016-01"/>
        <s v="2015-09"/>
        <s v="2021-05"/>
        <s v="2016-05"/>
        <s v="2015-03"/>
        <s v="2015-08"/>
        <s v="2016-11"/>
        <s v="2016-02"/>
        <s v="2015-02"/>
        <s v="2011-07" u="1"/>
        <s v="2007-05" u="1"/>
        <s v="2009-11" u="1"/>
        <s v="2011-08" u="1"/>
        <s v="2007-06" u="1"/>
        <s v="2009-12" u="1"/>
        <s v="2011-09" u="1"/>
        <s v="2007-07" u="1"/>
        <s v="2007-08" u="1"/>
        <s v="2007-09" u="1"/>
        <s v="2012-01" u="1"/>
        <s v="2012-02" u="1"/>
        <s v="2012-03" u="1"/>
        <s v="2008-01" u="1"/>
        <s v="2004-10" u="1"/>
        <s v="2012-04" u="1"/>
        <s v="2014-10" u="1"/>
        <s v="2008-02" u="1"/>
        <s v="2004-11" u="1"/>
        <s v="2012-05" u="1"/>
        <s v="2014-11" u="1"/>
        <s v="2008-03" u="1"/>
        <s v="2004-12" u="1"/>
        <s v="2012-06" u="1"/>
        <s v="2014-12" u="1"/>
        <s v="2008-04" u="1"/>
        <s v="2002-07" u="1"/>
        <s v="2012-07" u="1"/>
        <s v="2008-05" u="1"/>
        <s v="2002-08" u="1"/>
        <s v="2012-08" u="1"/>
        <s v="2008-06" u="1"/>
        <s v="2012-09" u="1"/>
        <s v="2008-07" u="1"/>
        <s v="2008-08" u="1"/>
        <s v="2008-09" u="1"/>
        <s v="2003-01" u="1"/>
        <s v="2013-01" u="1"/>
        <s v="2003-02" u="1"/>
        <s v="2013-02" u="1"/>
        <s v="2003-03" u="1"/>
        <s v="2013-03" u="1"/>
        <s v="2009-01" u="1"/>
        <s v="2003-04" u="1"/>
        <s v="2005-10" u="1"/>
        <s v="2013-04" u="1"/>
        <s v="2015-10" u="1"/>
        <s v="2009-02" u="1"/>
        <s v="2003-05" u="1"/>
        <s v="2005-11" u="1"/>
        <s v="2013-05" u="1"/>
        <s v="2015-11" u="1"/>
        <s v="2009-03" u="1"/>
        <s v="2003-06" u="1"/>
        <s v="2005-12" u="1"/>
        <s v="2013-06" u="1"/>
        <s v="2015-12" u="1"/>
        <s v="2009-04" u="1"/>
        <s v="2003-07" u="1"/>
        <s v="2013-07" u="1"/>
        <s v="2009-05" u="1"/>
        <s v="2003-08" u="1"/>
        <s v="2013-08" u="1"/>
        <s v="2009-06" u="1"/>
        <s v="2003-09" u="1"/>
        <s v="2013-09" u="1"/>
        <s v="2009-07" u="1"/>
        <s v="2009-08" u="1"/>
        <s v="2009-09" u="1"/>
        <s v="2004-01" u="1"/>
        <s v="2014-01" u="1"/>
        <s v="2010-10" u="1"/>
        <s v="2004-02" u="1"/>
        <s v="2014-02" u="1"/>
        <s v="2010-11" u="1"/>
        <s v="2004-03" u="1"/>
        <s v="2014-03" u="1"/>
        <s v="2010-12" u="1"/>
        <s v="2004-04" u="1"/>
        <s v="2006-10" u="1"/>
        <s v="2014-04" u="1"/>
        <s v="2004-05" u="1"/>
        <s v="2006-11" u="1"/>
        <s v="2014-05" u="1"/>
        <s v="2004-06" u="1"/>
        <s v="2006-12" u="1"/>
        <s v="2014-06" u="1"/>
        <s v="2004-07" u="1"/>
        <s v="2014-07" u="1"/>
        <s v="2004-08" u="1"/>
        <s v="2014-08" u="1"/>
        <s v="2004-09" u="1"/>
        <s v="2014-09" u="1"/>
        <s v="2005-01" u="1"/>
        <s v="2015-01" u="1"/>
        <s v="2011-10" u="1"/>
        <s v="2005-02" u="1"/>
        <s v="2011-11" u="1"/>
        <s v="2005-03" u="1"/>
        <s v="2011-12" u="1"/>
        <s v="2005-04" u="1"/>
        <s v="2007-10" u="1"/>
        <s v="2015-04" u="1"/>
        <s v="2005-05" u="1"/>
        <s v="2007-11" u="1"/>
        <s v="2015-05" u="1"/>
        <s v="2005-06" u="1"/>
        <s v="2007-12" u="1"/>
        <s v="2015-06" u="1"/>
        <s v="2005-07" u="1"/>
        <s v="2015-07" u="1"/>
        <s v="2005-08" u="1"/>
        <s v="2005-09" u="1"/>
        <s v="2010-01" u="1"/>
        <s v="2010-02" u="1"/>
        <s v="2010-03" u="1"/>
        <s v="2006-01" u="1"/>
        <s v="2010-04" u="1"/>
        <s v="2012-10" u="1"/>
        <s v="2006-02" u="1"/>
        <s v="2010-05" u="1"/>
        <s v="2012-11" u="1"/>
        <s v="2006-03" u="1"/>
        <s v="2016-03" u="1"/>
        <s v="2010-06" u="1"/>
        <s v="2012-12" u="1"/>
        <s v="2006-04" u="1"/>
        <s v="2008-10" u="1"/>
        <s v="2010-07" u="1"/>
        <s v="2006-05" u="1"/>
        <s v="2008-11" u="1"/>
        <s v="2010-08" u="1"/>
        <s v="2006-06" u="1"/>
        <s v="2008-12" u="1"/>
        <s v="2010-09" u="1"/>
        <s v="2006-07" u="1"/>
        <s v="2006-08" u="1"/>
        <s v="2016-08" u="1"/>
        <s v="2006-09" u="1"/>
        <s v="2011-01" u="1"/>
        <s v="2011-02" u="1"/>
        <s v="2011-03" u="1"/>
        <s v="2007-01" u="1"/>
        <s v="2003-10" u="1"/>
        <s v="2011-04" u="1"/>
        <s v="2013-10" u="1"/>
        <s v="2007-02" u="1"/>
        <s v="2003-11" u="1"/>
        <s v="2011-05" u="1"/>
        <s v="2013-11" u="1"/>
        <s v="2007-03" u="1"/>
        <s v="2003-12" u="1"/>
        <s v="2011-06" u="1"/>
        <s v="2013-12" u="1"/>
        <s v="2007-04" u="1"/>
        <s v="2009-10" u="1"/>
      </sharedItems>
    </cacheField>
    <cacheField name="SUBMISSIONDATE" numFmtId="0" sqlType="12">
      <sharedItems count="196">
        <s v="2018-08"/>
        <s v="2018-05"/>
        <s v="2018-06"/>
        <s v="2018-09"/>
        <s v="2020-10"/>
        <s v="2020-07"/>
        <s v="2018-10"/>
        <s v="2021-03"/>
        <s v="2018-01"/>
        <s v="2018-03"/>
        <s v="2018-11"/>
        <s v="2021-04"/>
        <s v="2020-06"/>
        <s v="2019-11"/>
        <s v="2019-02"/>
        <s v="2020-08"/>
        <s v="2020-04"/>
        <s v="2018-04"/>
        <s v="2019-09"/>
        <s v="2020-05"/>
        <s v="2018-07"/>
        <s v="2019-06"/>
        <s v="2019-10"/>
        <s v="2020-03"/>
        <s v="2021-05"/>
        <s v="2021-01"/>
        <s v="2019-04"/>
        <s v="2019-01"/>
        <s v="2019-05"/>
        <s v="2020-11"/>
        <s v="2019-07"/>
        <s v="2019-08"/>
        <s v="2018-12"/>
        <s v="2019-12"/>
        <s v="2019-03"/>
        <s v="2020-09"/>
        <s v="2018-02"/>
        <s v="2020-12"/>
        <s v="2020-02"/>
        <s v="2020-01"/>
        <s v="2021-06"/>
        <s v="2021-02"/>
        <s v="2017-04" u="1"/>
        <s v="2011-07" u="1"/>
        <s v="2007-05" u="1"/>
        <s v="2009-11" u="1"/>
        <s v="2017-05" u="1"/>
        <s v="2011-08" u="1"/>
        <s v="2007-06" u="1"/>
        <s v="2009-12" u="1"/>
        <s v="2017-06" u="1"/>
        <s v="2011-09" u="1"/>
        <s v="2007-07" u="1"/>
        <s v="2017-07" u="1"/>
        <s v="2007-08" u="1"/>
        <s v="2017-08" u="1"/>
        <s v="2007-09" u="1"/>
        <s v="2017-09" u="1"/>
        <s v="2012-01" u="1"/>
        <s v="2012-02" u="1"/>
        <s v="2012-03" u="1"/>
        <s v="2008-01" u="1"/>
        <s v="2012-04" u="1"/>
        <s v="2014-10" u="1"/>
        <s v="2008-02" u="1"/>
        <s v="2012-05" u="1"/>
        <s v="2014-11" u="1"/>
        <s v="2008-03" u="1"/>
        <s v="2012-06" u="1"/>
        <s v="2014-12" u="1"/>
        <s v="2008-04" u="1"/>
        <s v="2012-07" u="1"/>
        <s v="2008-05" u="1"/>
        <s v="2012-08" u="1"/>
        <s v="2008-06" u="1"/>
        <s v="2012-09" u="1"/>
        <s v="2008-07" u="1"/>
        <s v="2008-08" u="1"/>
        <s v="2008-09" u="1"/>
        <s v="2013-01" u="1"/>
        <s v="2013-02" u="1"/>
        <s v="2013-03" u="1"/>
        <s v="2009-01" u="1"/>
        <s v="2005-10" u="1"/>
        <s v="2013-04" u="1"/>
        <s v="2015-10" u="1"/>
        <s v="2009-02" u="1"/>
        <s v="2005-11" u="1"/>
        <s v="2013-05" u="1"/>
        <s v="2015-11" u="1"/>
        <s v="2009-03" u="1"/>
        <s v="2005-12" u="1"/>
        <s v="2013-06" u="1"/>
        <s v="2015-12" u="1"/>
        <s v="2009-04" u="1"/>
        <s v="2013-07" u="1"/>
        <s v="2009-05" u="1"/>
        <s v="2013-08" u="1"/>
        <s v="2009-06" u="1"/>
        <s v="2013-09" u="1"/>
        <s v="2009-07" u="1"/>
        <s v="2009-08" u="1"/>
        <s v="2009-09" u="1"/>
        <s v="2014-01" u="1"/>
        <s v="2010-10" u="1"/>
        <s v="2014-02" u="1"/>
        <s v="2010-11" u="1"/>
        <s v="2014-03" u="1"/>
        <s v="2010-12" u="1"/>
        <s v="2006-10" u="1"/>
        <s v="2014-04" u="1"/>
        <s v="2016-10" u="1"/>
        <s v="2006-11" u="1"/>
        <s v="2014-05" u="1"/>
        <s v="2016-11" u="1"/>
        <s v="2006-12" u="1"/>
        <s v="2014-06" u="1"/>
        <s v="2016-12" u="1"/>
        <s v="2014-07" u="1"/>
        <s v="2014-08" u="1"/>
        <s v="2014-09" u="1"/>
        <s v="2015-01" u="1"/>
        <s v="2011-10" u="1"/>
        <s v="2015-02" u="1"/>
        <s v="2011-11" u="1"/>
        <s v="2005-03" u="1"/>
        <s v="2015-03" u="1"/>
        <s v="2011-12" u="1"/>
        <s v="2005-04" u="1"/>
        <s v="2007-10" u="1"/>
        <s v="2015-04" u="1"/>
        <s v="2017-10" u="1"/>
        <s v="2005-05" u="1"/>
        <s v="2007-11" u="1"/>
        <s v="2015-05" u="1"/>
        <s v="2017-11" u="1"/>
        <s v="2005-06" u="1"/>
        <s v="2007-12" u="1"/>
        <s v="2015-06" u="1"/>
        <s v="2017-12" u="1"/>
        <s v="2005-07" u="1"/>
        <s v="2015-07" u="1"/>
        <s v="2005-08" u="1"/>
        <s v="2015-08" u="1"/>
        <s v="2005-09" u="1"/>
        <s v="2015-09" u="1"/>
        <s v="2010-01" u="1"/>
        <s v="2010-02" u="1"/>
        <s v="2010-03" u="1"/>
        <s v="2006-01" u="1"/>
        <s v="2016-01" u="1"/>
        <s v="2010-04" u="1"/>
        <s v="2012-10" u="1"/>
        <s v="2006-02" u="1"/>
        <s v="2016-02" u="1"/>
        <s v="2010-05" u="1"/>
        <s v="2012-11" u="1"/>
        <s v="2006-03" u="1"/>
        <s v="2016-03" u="1"/>
        <s v="2010-06" u="1"/>
        <s v="2012-12" u="1"/>
        <s v="2006-04" u="1"/>
        <s v="2008-10" u="1"/>
        <s v="2016-04" u="1"/>
        <s v="2010-07" u="1"/>
        <s v="2006-05" u="1"/>
        <s v="2008-11" u="1"/>
        <s v="2016-05" u="1"/>
        <s v="2010-08" u="1"/>
        <s v="2006-06" u="1"/>
        <s v="2008-12" u="1"/>
        <s v="2016-06" u="1"/>
        <s v="2010-09" u="1"/>
        <s v="2006-07" u="1"/>
        <s v="2016-07" u="1"/>
        <s v="2006-08" u="1"/>
        <s v="2016-08" u="1"/>
        <s v="2006-09" u="1"/>
        <s v="2016-09" u="1"/>
        <s v="2011-01" u="1"/>
        <s v="2011-02" u="1"/>
        <s v="2011-03" u="1"/>
        <s v="2007-01" u="1"/>
        <s v="2017-01" u="1"/>
        <s v="2011-04" u="1"/>
        <s v="2013-10" u="1"/>
        <s v="2007-02" u="1"/>
        <s v="2017-02" u="1"/>
        <s v="2011-05" u="1"/>
        <s v="2013-11" u="1"/>
        <s v="2007-03" u="1"/>
        <s v="2017-03" u="1"/>
        <s v="2011-06" u="1"/>
        <s v="2013-12" u="1"/>
        <s v="2007-04" u="1"/>
        <s v="2009-10" u="1"/>
      </sharedItems>
    </cacheField>
    <cacheField name="PROVIDERID" numFmtId="0" sqlType="12">
      <sharedItems count="4">
        <s v="876000525088"/>
        <s v="876000525500"/>
        <s v="876000525015"/>
        <s v="876000525494"/>
      </sharedItems>
    </cacheField>
    <cacheField name="PROVNAME" numFmtId="0" sqlType="1">
      <sharedItems containsBlank="1" count="211">
        <s v="University of Utah Hosp"/>
        <s v="SAN ANTONIO COMMUNITY" u="1"/>
        <s v="CHILDRENS HOSPITAL OF PHILADELPHIA" u="1"/>
        <m u="1"/>
        <s v="MOUNTAIN WEST MEDICAL CNTR" u="1"/>
        <s v="DAVIS HOSPITAL  AND MED CNTR" u="1"/>
        <s v="CACHE VALLEY HOSPITAL" u="1"/>
        <s v="HEBER VALLEY MEDICAL CTR" u="1"/>
        <s v="TACOMA GENERAL ALLENMORE HOSPITAL" u="1"/>
        <s v="MOUNTAIN VIEW HOSPITAL" u="1"/>
        <s v="WESTCHESTER MEDICAL CENTER" u="1"/>
        <s v="MCKAY DEE HOSPITAL" u="1"/>
        <s v="HIGHLAND RIDGE HOSPITAL" u="1"/>
        <s v="SHRINERS HOSP FOR CHILDREN" u="1"/>
        <s v="UNIVERSITY OF COLORADO HOSPITAL" u="1"/>
        <s v="UNIVERSITY OF KENTUCKY HOSPITAL" u="1"/>
        <s v="SALT LAKE REG MED PSYCH" u="1"/>
        <s v="STRAUB CLINIC AND HOSPITAL" u="1"/>
        <s v="CASTLE MEDICAL CENTER" u="1"/>
        <s v="SHARP MEMORIAL HOSPITAL" u="1"/>
        <s v="TIMPANOGOS REGIONAL HOSP" u="1"/>
        <s v="THOMPSON PEAK HOSPITAL" u="1"/>
        <s v="LDS HOSPITAL" u="1"/>
        <s v="DIXIE MEDICAL CENTER" u="1"/>
        <s v="ORTHOPAEDICS CENTER" u="1"/>
        <s v="RIVERSIDE COUNTY REGIONAL" u="1"/>
        <s v="ST LUKES MAGIC VALLEY REGIONAL MEDI" u="1"/>
        <s v="RENOWN REGIONAL MEDICAL CENTER - UT" u="1"/>
        <s v="SEVIER VALLEY MEDICAL CNTR" u="1"/>
        <s v="U OF UTAH HOSPITAL" u="1"/>
        <s v="UUHC HOSPITAL" u="1"/>
        <s v="ORTHOPEDIC SPECIALTY HOSP" u="1"/>
        <s v="SEVIER VALLEY HOSPITAL" u="1"/>
        <s v="VALLEY CHILDRENS HOSPITAL" u="1"/>
        <s v="BILLINGS CLINIC HOSPITAL" u="1"/>
        <s v="KANE COUNTY HOSPITAL" u="1"/>
        <s v="INTERMOUNTAIN LIFE FLIGHT" u="1"/>
        <s v="KINGMAN REGIONAL MEDICAL" u="1"/>
        <s v="CAPE FEAR VALLEY HEALTH SYSTEM" u="1"/>
        <s v="UNIVERSITY MEDICAL CENTER OF SOUTHE" u="1"/>
        <s v="PRIMARY CHILDRENS REHAB" u="1"/>
        <s v="MESA VIEW REGIONAL HOSP" u="1"/>
        <s v="DAVIS HOSP MED CNTR PSYCH" u="1"/>
        <s v="SSM HEALTH ST JOSEPH HOSPITAL - LAK" u="1"/>
        <s v="LONE PEAK HOSPITAL" u="1"/>
        <s v="SMHENCINTIAS" u="1"/>
        <s v="CHEYENNE REGIONAL MEDICAL CENTER" u="1"/>
        <s v="HUNTSMAN CANCER HOSPITAL" u="1"/>
        <s v="LANDMARK HOSP SALT LAKE" u="1"/>
        <s v="ST ROSE DOMINICAN HOSPITAL - ROSE D" u="1"/>
        <s v="UTAH VALLEY HOSPITAL" u="1"/>
        <s v="PROVO CANYON BEHAVIORAL HOSPITAL" u="1"/>
        <s v="UNIV OF CAL DAVIS MED CENTER" u="1"/>
        <s v="DELTA COMMUNITY MED CNTR" u="1"/>
        <s v="ST MARKS REHAB HOSP" u="1"/>
        <s v="TRI CITY MEDICAL CLINIC" u="1"/>
        <s v="DAMERON HOSPITAL ASSOCIATION" u="1"/>
        <s v="CARSON TAHOE REGIONAL HC" u="1"/>
        <s v="INTERMOUNTAIN MEDICAL CENTER" u="1"/>
        <s v="SOUTH DAVIS COMMUNITY HOSPITAL" u="1"/>
        <s v="SALT LAKE REG MED CNTR" u="1"/>
        <s v="FLORIDA HOSP MED CENTER" u="1"/>
        <s v="KALISPELL REGIONAL MEDICAL CENTER I" u="1"/>
        <s v="HIGHLAND RIDGE HOSP QMB" u="1"/>
        <s v="INTERMOUNTAIN MEDICAL CENTER - MEDI" u="1"/>
        <s v="NORTHERN UTAH REHAB HOSP" u="1"/>
        <s v="PHOENIX CHILDRENS HOSPITAL" u="1"/>
        <s v="RADY CHILDREN'S HOSPITAL - SAN DIEG" u="1"/>
        <s v="ST JAMES HEALTHCARE INC" u="1"/>
        <s v="MEMORIAL HOSPITAL" u="1"/>
        <s v="SALT LAKE REGIONAL" u="1"/>
        <s v="SALT LAKE REG MED REHAB" u="1"/>
        <s v="DIXIE HEALTH AND PERFORMANCE C" u="1"/>
        <s v="SCRIPPS MEMORIAL HOSPITAL LA JOLLA" u="1"/>
        <s v="PACKARD CHILDRENS HOSPITAL" u="1"/>
        <s v="SAN JUAN HOSPITAL" u="1"/>
        <s v="PARK CITY HOSPITAL" u="1"/>
        <s v="CASSIA REGIONAL HOSPITAL" u="1"/>
        <s v="EASTERN IDAHO HEALTH SERVI" u="1"/>
        <s v="ST MARY MEDICAL CENTER" u="1"/>
        <s v="PMC PORTNEUF MEDICAL CENT" u="1"/>
        <s v="HEALTHSOUTH REHAB HOSP" u="1"/>
        <s v="UNIV OF UTAH DENTAL CLINIC" u="1"/>
        <s v="MADISON MEMORIAL HOSP" u="1"/>
        <s v="STAR VALLEY MEDICAL CENTER" u="1"/>
        <s v="CHILDRENS HOSPITAL OF ORANGE" u="1"/>
        <s v="PSL MEDICAL CTR" u="1"/>
        <s v="U OF U NEUROPSYCH" u="1"/>
        <s v="REHOBOTH MCKINLEY CHRISTIAN  HEALTH" u="1"/>
        <s v="SALT LAKE CITY BEHAVIORAL HEALTH" u="1"/>
        <s v="SAN JOAQUIN COMMUNITY HOSPITAL" u="1"/>
        <s v="PROVIDENCE HEALTH &amp; SERVICES - OREG" u="1"/>
        <s v="SMH ENCINITAS" u="1"/>
        <s v="BEAR LAKE MEMORIAL HOSPITAL" u="1"/>
        <s v="THE CHILDRENS HOSPITAL ASSOCIATION" u="1"/>
        <s v="OUR LADY OF THE LAKE REGIONAL MEDIC" u="1"/>
        <s v="SCRIPPS MERCY HOSPITAL" u="1"/>
        <s v="GUNNISON VALLEY HOSPITAL" u="1"/>
        <s v="LAKEVIEW HOSPITAL" u="1"/>
        <s v="SAN JUAN REGIONAL MEDICAL CENTER" u="1"/>
        <s v="PORTNEUF MEDICAL CENTER" u="1"/>
        <s v="BRIGHAM CITY COMM HOSP" u="1"/>
        <s v="EVANSTON REGIONAL HOSPITAL" u="1"/>
        <s v="CASTLEVIEW HOSPITAL LLC" u="1"/>
        <s v="ST MARYS MEDICAL CENTER" u="1"/>
        <s v="BEAR RIVER VALLEY HOSPITAL" u="1"/>
        <s v="SPRING VALLEY HOSPITAL" u="1"/>
        <s v="RADY CHILDRENS HOSP SD" u="1"/>
        <s v="SEATTLE CHILDRENS HOSPITAL" u="1"/>
        <s v="CHILDRENS HOSPITAL MEDICAL CENTER" u="1"/>
        <s v="IHC HEALTH SERVICES INC" u="1"/>
        <s v="BANNER DESERT MEDICAL CENTER" u="1"/>
        <s v="NORTHERN UTAH REHABILIATION HOSPITAL" u="1"/>
        <s v="TUCSON MED CTR" u="1"/>
        <s v="PRIMARY CHILDRENS MED CNTR" u="1"/>
        <s v="ASHLEY REGIONAL MED CNTR" u="1"/>
        <s v="BANNER GOOD SAM MEDICAL" u="1"/>
        <s v="JORDAN RIVER WOMENS HEALTH PC - WES" u="1"/>
        <s v="MERCY MEDICAL CT" u="1"/>
        <s v="NORTHERN UTAH REHABILIATION HO" u="1"/>
        <s v="MOUNTAIN WEST MEDICAL CNTR (To" u="1"/>
        <s v="UTAH VALLEY REG MED CNTR" u="1"/>
        <s v="CENTRAL VALLEY MEDICAL CTR" u="1"/>
        <s v="MOUNTAIN WEST MEDICAL CNTR (Tooele)" u="1"/>
        <s v="JORDAN VALLEY MED PSYCH" u="1"/>
        <s v="ORLANDO REGIONAL HEALTHCARE SYSTEMS" u="1"/>
        <s v="OGDEN REGIONAL MEDICAL CTR" u="1"/>
        <s v="VALLEY VIEW HOSPITAL" u="1"/>
        <s v="TAHOE FORST HOSPITAL" u="1"/>
        <s v="MARY BRIDGE CHILDRENS" u="1"/>
        <s v="JORDAN VALLEY HOSP LP" u="1"/>
        <s v="IHC RIVERTON HOSPITAL" u="1"/>
        <s v="PRIMARY CHILDRENS  HOSP" u="1"/>
        <s v="UNIVERSITY HOSPITAL REHAB" u="1"/>
        <s v="BEAR LAKE COMMUNITY HEALTH" u="1"/>
        <s v="UTAH VALLEY HOSP PSYCH" u="1"/>
        <s v="UT SOUTHWESTERN ST PAUL" u="1"/>
        <s v="BEAVER VALLEY HOSPITAL" u="1"/>
        <s v="MOUNT CARMEL EAST" u="1"/>
        <s v="DELTA COMMUNITY HOSPITAL" u="1"/>
        <s v="CEDAR CITY HOSPITAL" u="1"/>
        <s v="PRESBYTERIAN/ST. LUKES MEDICAL CENT" u="1"/>
        <s v="PROVO CANYON BEHAVIORAL QMB" u="1"/>
        <s v="LDS HOSPITAL-PSYCH" u="1"/>
        <s v="SUMMERLIN HOSPITAL MEDICAL CENTER" u="1"/>
        <s v="NORTHERN UTAH REHABILITATION HOSPIT" u="1"/>
        <s v="ST. LUKE'S MAGIC VALLEY REGIONAL ME" u="1"/>
        <s v="ST JOSEPHS HOSPITAL MEDICAL CENTER" u="1"/>
        <s v="ST LUKES REGIONAL MED" u="1"/>
        <s v="SOUTH JORDAN HEALTH CENTE" u="1"/>
        <s v="UTAH VALLEY SPECIALTY HOSP" u="1"/>
        <s v="VALLEY VIEW MEDICAL CENTER - MEDICA" u="1"/>
        <s v="METROPLEX HOSPITAL" u="1"/>
        <s v="ST ANTHONYS  HOSPITAL" u="1"/>
        <s v="BAY AREA HOSPITAL" u="1"/>
        <s v="KOOTENAI MEDICAL CENTER" u="1"/>
        <s v="IHC SERVICES" u="1"/>
        <s v="UTAH VALLEY REHABILITATION" u="1"/>
        <s v="IHC DIXIE REG AMBULANCE" u="1"/>
        <s v="BANNER GATEWAY MEDICAL CENTER" u="1"/>
        <s v="BLUE MOUNTAIN HOSPITAL" u="1"/>
        <s v="UINTAH BASIN MEDICAL CNTR" u="1"/>
        <s v="GOOD SAMARITAN HOSPITAL" u="1"/>
        <s v="OREM COMMUNITY HOSPITAL" u="1"/>
        <s v="SUNRISE HOSPITAL  MEDICAL CENTER LL" u="1"/>
        <s v="LOGAN REGIONAL MED CENTER" u="1"/>
        <s v="SAINT ALPHONSUS MEDICAL CENTER - ON" u="1"/>
        <s v="UNI PROFESSIONAL BILLING" u="1"/>
        <s v="ALTA VIEW HOSPITAL" u="1"/>
        <s v="MOUNTAIN VIEW HOSPITAL LAS VEGAS -" u="1"/>
        <s v="CHILDRENS HOSPITAL LA" u="1"/>
        <s v="HILLCREST MEDICAL CENTER" u="1"/>
        <s v="POMONA VALLEY HOSPITAL MED" u="1"/>
        <s v="HEALTHSOUTH" u="1"/>
        <s v="MULTICARE MARY BRIDGE HOSPITAL" u="1"/>
        <s v="FILLMORE COMMUNITY HOSPITAL" u="1"/>
        <s v="WYOMING MEDICAL CENTER" u="1"/>
        <s v="ST JUDE MEDICAL CENTER" u="1"/>
        <s v="PARK CITY MEDICAL CENTER" u="1"/>
        <s v="CLEVELAND CLINIC FNDN" u="1"/>
        <s v="PROMISE HOSPITAL OF SALT LAKE" u="1"/>
        <s v="PROVO CANYON BEHAVIORAL HOSPIT" u="1"/>
        <s v="ST MARYS HOSP  MED CTR" u="1"/>
        <s v="LITTLE COLORADO MEDICAL CENTER" u="1"/>
        <s v="SANPETE VALLEY HOSPITAL" u="1"/>
        <s v="MOAB REGIONAL HOSPITAL" u="1"/>
        <s v="INTERMOUNTAIN MED CNTR REHAB" u="1"/>
        <s v="ORTHOPEDIC SPECIALTY HOSP (TOSH)" u="1"/>
        <s v="SOUTH DAVIS COMMUNITY HOSP" u="1"/>
        <s v="NORTH VISTA HOSPITAL" u="1"/>
        <s v="PARKVIEW MEDICAL CTR" u="1"/>
        <s v="FRANKLIN COUNTY MEDICAL CENTER" u="1"/>
        <s v="SALT LAKE BEHAVIORAL HEALTH LLC" u="1"/>
        <s v="COOKEVILLE REGIONAL MEDICAL CENTER" u="1"/>
        <s v="DAVIS HOSPITAL &amp; MED CNTR" u="1"/>
        <s v="SALT LAKE CITY BEHAVIORAL HEAL" u="1"/>
        <s v="PROMISE HOSP OF SALT LAKE" u="1"/>
        <s v="ASPIRE HOME HEALTH INC" u="1"/>
        <s v="SALT LAKE BEHAVIORAL QMB" u="1"/>
        <s v="ST MARKS HOSPITAL" u="1"/>
        <s v="GARFIELD MEMORIAL HOSP" u="1"/>
        <s v="FLAGSTAFF MEDICAL CENTER" u="1"/>
        <s v="OREGON HEALTH AND SCIENCE UNIVERSIT" u="1"/>
        <s v="KAPIOLANI MEDICAL CENTER FOR WOMEN" u="1"/>
        <s v="UC DAVIS MEDICAL CENTER" u="1"/>
        <s v="FILLMORE HOSPITAL" u="1"/>
        <s v="IHC INTERMTN HOSPICE DIXIE" u="1"/>
        <s v="ST MARKS HOSPITAL PSYCH" u="1"/>
        <s v="AMERICAN FORK HOSPITAL" u="1"/>
        <s v="DESERT SPRINGS HOSPITAL - UT" u="1"/>
        <s v="PEACEHEALTH SOUTHWEST MED" u="1"/>
      </sharedItems>
    </cacheField>
    <cacheField name="PLANNAME" numFmtId="0" sqlType="12">
      <sharedItems count="22">
        <s v="Healthy U"/>
        <s v="Molina"/>
        <s v="Select Health"/>
        <s v="Health Choice Utah"/>
        <s v="" u="1"/>
        <s v="FOUR CORNERS COMM BEHAV HL" u="1"/>
        <s v="SOUTHWEST BEHAVIORAL HLTH CNTR" u="1"/>
        <s v="SELECT HEALTH CHIP" u="1"/>
        <s v="OPTUM HEALTH/SALT LAKE CO" u="1"/>
        <s v="SELECTHEALTH COMM CARE" u="1"/>
        <s v="MOLINA PLUS" u="1"/>
        <s v="WASATCH MENTAL HEALTH" u="1"/>
        <s v="HEALTHY U HEALTH PLAN" u="1"/>
        <s v="HEALTH CHOICE UTAH INC" u="1"/>
        <s v="UNI HOME PROJ" u="1"/>
        <s v="DAVIS BEHAVIORAL HEALTH" u="1"/>
        <s v="SELECT HEALTH CHIP PLUS" u="1"/>
        <s v="SALT LAKE VALLEY MENTAL HLTH" u="1"/>
        <s v="SELECT HLTH COMMUNITY-HMO" u="1"/>
        <s v="MOLINA CHIP PLUS" u="1"/>
        <s v="MOLINA CHIP" u="1"/>
        <s v="WEBER MENTAL HEALTH CENTER" u="1"/>
      </sharedItems>
    </cacheField>
    <cacheField name="CALCDAYS" numFmtId="0" sqlType="6">
      <sharedItems containsSemiMixedTypes="0" containsString="0" containsNumber="1" containsInteger="1" minValue="0" maxValue="601"/>
    </cacheField>
    <cacheField name="DISCHARGES" numFmtId="0" sqlType="6">
      <sharedItems containsSemiMixedTypes="0" containsString="0" containsNumber="1" containsInteger="1" minValue="1" maxValue="139"/>
    </cacheField>
    <cacheField name="MCOPAID" numFmtId="0" sqlType="6">
      <sharedItems containsSemiMixedTypes="0" containsString="0" containsNumber="1" minValue="0" maxValue="1789827.16"/>
    </cacheField>
    <cacheField name="TOTALPAID" numFmtId="0" sqlType="6">
      <sharedItems containsSemiMixedTypes="0" containsString="0" containsNumber="1" minValue="7.76" maxValue="1789827.1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cott Ellis" refreshedDate="44354.748829166667" createdVersion="6" refreshedVersion="6" minRefreshableVersion="3" recordCount="2144" xr:uid="{00000000-000A-0000-FFFF-FFFF05000000}">
  <cacheSource type="external" connectionId="1"/>
  <cacheFields count="5">
    <cacheField name="ACONAME" numFmtId="0" sqlType="12">
      <sharedItems count="7">
        <s v="Healthy U"/>
        <s v="Molina"/>
        <s v="Select Health"/>
        <s v="Health Choice Utah"/>
        <s v="HEALTHY U HEALTH PLAN" u="1"/>
        <s v="SELECT HLTH COMMUNITY-HMO" u="1"/>
        <s v="HEALTH CHOICE UTAH INC" u="1"/>
      </sharedItems>
    </cacheField>
    <cacheField name="PAIDENDCYMNTH" numFmtId="0" sqlType="-9">
      <sharedItems count="103">
        <s v="2018-06"/>
        <s v="2019-03"/>
        <s v="2018-02"/>
        <s v="2018-09"/>
        <s v="2018-01"/>
        <s v="2018-04"/>
        <s v="2018-08"/>
        <s v="2019-02"/>
        <s v="2020-12"/>
        <s v="2019-12"/>
        <s v="2020-01"/>
        <s v="2020-08"/>
        <s v="2020-02"/>
        <s v="2020-06"/>
        <s v="2018-03"/>
        <s v="2018-05"/>
        <s v="2019-08"/>
        <s v="2021-05"/>
        <s v="2019-06"/>
        <s v="2019-05"/>
        <s v="2019-04"/>
        <s v="2019-10"/>
        <s v="2020-03"/>
        <s v="2021-03"/>
        <s v="2020-05"/>
        <s v="2018-10"/>
        <s v="2019-09"/>
        <s v="2020-11"/>
        <s v="2021-04"/>
        <s v="2019-07"/>
        <s v="2019-11"/>
        <s v="2021-02"/>
        <s v="2020-09"/>
        <s v="2018-12"/>
        <s v="2019-01"/>
        <s v="2020-07"/>
        <s v="2020-10"/>
        <s v="2018-11"/>
        <s v="2021-01"/>
        <s v="2018-07"/>
        <s v="2021-06"/>
        <s v="2020-04"/>
        <s v="2017-04" u="1"/>
        <s v="2017-05" u="1"/>
        <s v="2017-06" u="1"/>
        <s v="2017-07" u="1"/>
        <s v="2017-08" u="1"/>
        <s v="2017-09" u="1"/>
        <s v="2014-10" u="1"/>
        <s v="2014-11" u="1"/>
        <s v="2014-12" u="1"/>
        <s v="2013-01" u="1"/>
        <s v="2013-02" u="1"/>
        <s v="2013-03" u="1"/>
        <s v="2013-04" u="1"/>
        <s v="2015-10" u="1"/>
        <s v="2013-05" u="1"/>
        <s v="2015-11" u="1"/>
        <s v="2013-06" u="1"/>
        <s v="2015-12" u="1"/>
        <s v="2013-07" u="1"/>
        <s v="2013-08" u="1"/>
        <s v="2013-09" u="1"/>
        <s v="2014-01" u="1"/>
        <s v="2014-02" u="1"/>
        <s v="2014-03" u="1"/>
        <s v="2014-04" u="1"/>
        <s v="2016-10" u="1"/>
        <s v="2014-05" u="1"/>
        <s v="2016-11" u="1"/>
        <s v="2014-06" u="1"/>
        <s v="2016-12" u="1"/>
        <s v="2014-07" u="1"/>
        <s v="2014-08" u="1"/>
        <s v="2014-09" u="1"/>
        <s v="2015-01" u="1"/>
        <s v="2015-02" u="1"/>
        <s v="2015-03" u="1"/>
        <s v="2015-04" u="1"/>
        <s v="2017-10" u="1"/>
        <s v="2015-05" u="1"/>
        <s v="2017-11" u="1"/>
        <s v="2015-06" u="1"/>
        <s v="2017-12" u="1"/>
        <s v="2015-07" u="1"/>
        <s v="2015-08" u="1"/>
        <s v="2015-09" u="1"/>
        <s v="2016-01" u="1"/>
        <s v="2016-02" u="1"/>
        <s v="2016-03" u="1"/>
        <s v="2012-12" u="1"/>
        <s v="2016-04" u="1"/>
        <s v="2016-05" u="1"/>
        <s v="2016-06" u="1"/>
        <s v="2016-07" u="1"/>
        <s v="2016-08" u="1"/>
        <s v="2016-09" u="1"/>
        <s v="2017-01" u="1"/>
        <s v="2013-10" u="1"/>
        <s v="2017-02" u="1"/>
        <s v="2013-11" u="1"/>
        <s v="2017-03" u="1"/>
        <s v="2013-12" u="1"/>
      </sharedItems>
    </cacheField>
    <cacheField name="SERVICEENDCYMNTH" numFmtId="0" sqlType="-9">
      <sharedItems count="78">
        <s v="2018-07"/>
        <s v="2018-05"/>
        <s v="2018-03"/>
        <s v="2018-09"/>
        <s v="2018-02"/>
        <s v="2018-10"/>
        <s v="2018-08"/>
        <s v="2020-08"/>
        <s v="2020-12"/>
        <s v="2020-07"/>
        <s v="2020-10"/>
        <s v="2020-01"/>
        <s v="2020-05"/>
        <s v="2018-04"/>
        <s v="2020-06"/>
        <s v="2018-12"/>
        <s v="2018-01"/>
        <s v="2019-03"/>
        <s v="2019-02"/>
        <s v="2019-09"/>
        <s v="2018-11"/>
        <s v="2021-05"/>
        <s v="2019-01"/>
        <s v="2019-06"/>
        <s v="2019-05"/>
        <s v="2019-10"/>
        <s v="2019-11"/>
        <s v="2021-04"/>
        <s v="2021-02"/>
        <s v="2018-06"/>
        <s v="2019-07"/>
        <s v="2020-11"/>
        <s v="2020-03"/>
        <s v="2020-04"/>
        <s v="2021-03"/>
        <s v="2019-12"/>
        <s v="2020-09"/>
        <s v="2019-08"/>
        <s v="2017-10"/>
        <s v="2019-04"/>
        <s v="2017-01"/>
        <s v="2017-11"/>
        <s v="2017-12"/>
        <s v="2016-12"/>
        <s v="2016-02"/>
        <s v="2017-04"/>
        <s v="2017-03"/>
        <s v="2017-02"/>
        <s v="2021-01"/>
        <s v="2017-08"/>
        <s v="2020-02"/>
        <s v="2017-09"/>
        <s v="2017-05"/>
        <s v="2016-07"/>
        <s v="2017-06"/>
        <s v="2016-11"/>
        <s v="2014-06"/>
        <s v="2015-07"/>
        <s v="2016-01"/>
        <s v="2016-08"/>
        <s v="2016-06"/>
        <s v="2021-06"/>
        <s v="2017-07"/>
        <s v="2016-10"/>
        <s v="2015-10"/>
        <s v="2015-09"/>
        <s v="2015-08"/>
        <s v="2016-09"/>
        <s v="2016-04"/>
        <s v="2015-11"/>
        <s v="2014-04"/>
        <s v="2014-02"/>
        <s v="2015-12"/>
        <s v="2016-03"/>
        <s v="2014-03"/>
        <s v="2014-07"/>
        <s v="2016-05"/>
        <s v="2014-05"/>
      </sharedItems>
    </cacheField>
    <cacheField name="STATEIPUPL" numFmtId="0" sqlType="6">
      <sharedItems containsSemiMixedTypes="0" containsString="0" containsNumber="1" minValue="-934862.78864841361" maxValue="3081622.8383904831"/>
    </cacheField>
    <cacheField name="STATEOPUPL" numFmtId="0" sqlType="6">
      <sharedItems containsSemiMixedTypes="0" containsString="0" containsNumber="1" minValue="-309150.47692894953" maxValue="1317186.350332030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82">
  <r>
    <x v="0"/>
    <x v="0"/>
    <x v="0"/>
    <x v="0"/>
    <x v="0"/>
    <x v="0"/>
    <n v="573"/>
    <n v="97"/>
    <n v="1057634.96"/>
    <n v="1057634.96"/>
  </r>
  <r>
    <x v="1"/>
    <x v="1"/>
    <x v="1"/>
    <x v="1"/>
    <x v="0"/>
    <x v="0"/>
    <n v="38"/>
    <n v="1"/>
    <n v="44471.87"/>
    <n v="44471.87"/>
  </r>
  <r>
    <x v="1"/>
    <x v="2"/>
    <x v="2"/>
    <x v="0"/>
    <x v="0"/>
    <x v="1"/>
    <n v="103"/>
    <n v="11"/>
    <n v="63150.75"/>
    <n v="444723.41"/>
  </r>
  <r>
    <x v="1"/>
    <x v="3"/>
    <x v="3"/>
    <x v="0"/>
    <x v="0"/>
    <x v="0"/>
    <n v="20"/>
    <n v="7"/>
    <n v="33667.440000000002"/>
    <n v="33667.440000000002"/>
  </r>
  <r>
    <x v="1"/>
    <x v="4"/>
    <x v="0"/>
    <x v="0"/>
    <x v="0"/>
    <x v="1"/>
    <n v="31"/>
    <n v="4"/>
    <n v="26524.01"/>
    <n v="97389.22"/>
  </r>
  <r>
    <x v="2"/>
    <x v="5"/>
    <x v="4"/>
    <x v="0"/>
    <x v="0"/>
    <x v="2"/>
    <n v="6"/>
    <n v="3"/>
    <n v="3887.77"/>
    <n v="13533.53"/>
  </r>
  <r>
    <x v="3"/>
    <x v="6"/>
    <x v="5"/>
    <x v="0"/>
    <x v="0"/>
    <x v="2"/>
    <n v="14"/>
    <n v="4"/>
    <n v="2838.59"/>
    <n v="44930.71"/>
  </r>
  <r>
    <x v="0"/>
    <x v="7"/>
    <x v="6"/>
    <x v="0"/>
    <x v="0"/>
    <x v="2"/>
    <n v="16"/>
    <n v="6"/>
    <n v="28966.94"/>
    <n v="65006.04"/>
  </r>
  <r>
    <x v="3"/>
    <x v="8"/>
    <x v="7"/>
    <x v="0"/>
    <x v="0"/>
    <x v="1"/>
    <n v="0"/>
    <n v="1"/>
    <n v="21279.22"/>
    <n v="21279.22"/>
  </r>
  <r>
    <x v="1"/>
    <x v="9"/>
    <x v="8"/>
    <x v="0"/>
    <x v="0"/>
    <x v="1"/>
    <n v="368"/>
    <n v="25"/>
    <n v="561872.84"/>
    <n v="675801.81"/>
  </r>
  <r>
    <x v="1"/>
    <x v="10"/>
    <x v="9"/>
    <x v="0"/>
    <x v="0"/>
    <x v="2"/>
    <n v="28"/>
    <n v="3"/>
    <n v="6391.63"/>
    <n v="107827.6"/>
  </r>
  <r>
    <x v="2"/>
    <x v="11"/>
    <x v="4"/>
    <x v="0"/>
    <x v="0"/>
    <x v="3"/>
    <n v="15"/>
    <n v="4"/>
    <n v="48073.95"/>
    <n v="48073.95"/>
  </r>
  <r>
    <x v="2"/>
    <x v="5"/>
    <x v="4"/>
    <x v="0"/>
    <x v="0"/>
    <x v="3"/>
    <n v="2"/>
    <n v="3"/>
    <n v="4583.41"/>
    <n v="4583.41"/>
  </r>
  <r>
    <x v="0"/>
    <x v="12"/>
    <x v="10"/>
    <x v="0"/>
    <x v="0"/>
    <x v="1"/>
    <n v="18"/>
    <n v="4"/>
    <n v="64861.24"/>
    <n v="105719.54"/>
  </r>
  <r>
    <x v="0"/>
    <x v="13"/>
    <x v="10"/>
    <x v="0"/>
    <x v="0"/>
    <x v="1"/>
    <n v="55"/>
    <n v="7"/>
    <n v="94192.39"/>
    <n v="104900.87"/>
  </r>
  <r>
    <x v="2"/>
    <x v="14"/>
    <x v="11"/>
    <x v="0"/>
    <x v="0"/>
    <x v="2"/>
    <n v="24"/>
    <n v="4"/>
    <n v="25096.03"/>
    <n v="73529.240000000005"/>
  </r>
  <r>
    <x v="3"/>
    <x v="15"/>
    <x v="12"/>
    <x v="0"/>
    <x v="0"/>
    <x v="0"/>
    <n v="12"/>
    <n v="5"/>
    <n v="31787.75"/>
    <n v="31787.75"/>
  </r>
  <r>
    <x v="0"/>
    <x v="12"/>
    <x v="13"/>
    <x v="0"/>
    <x v="0"/>
    <x v="0"/>
    <n v="6"/>
    <n v="1"/>
    <n v="1340"/>
    <n v="1340"/>
  </r>
  <r>
    <x v="0"/>
    <x v="16"/>
    <x v="14"/>
    <x v="2"/>
    <x v="0"/>
    <x v="2"/>
    <n v="4"/>
    <n v="1"/>
    <n v="6067.4"/>
    <n v="6850.35"/>
  </r>
  <r>
    <x v="3"/>
    <x v="6"/>
    <x v="15"/>
    <x v="2"/>
    <x v="0"/>
    <x v="2"/>
    <n v="19"/>
    <n v="2"/>
    <n v="5689.8"/>
    <n v="94096.95"/>
  </r>
  <r>
    <x v="4"/>
    <x v="17"/>
    <x v="1"/>
    <x v="0"/>
    <x v="0"/>
    <x v="1"/>
    <n v="6"/>
    <n v="1"/>
    <n v="0"/>
    <n v="8814.15"/>
  </r>
  <r>
    <x v="4"/>
    <x v="18"/>
    <x v="1"/>
    <x v="0"/>
    <x v="0"/>
    <x v="0"/>
    <n v="8"/>
    <n v="2"/>
    <n v="2576"/>
    <n v="2576"/>
  </r>
  <r>
    <x v="0"/>
    <x v="13"/>
    <x v="6"/>
    <x v="0"/>
    <x v="0"/>
    <x v="1"/>
    <n v="3"/>
    <n v="1"/>
    <n v="9384.89"/>
    <n v="9384.89"/>
  </r>
  <r>
    <x v="3"/>
    <x v="19"/>
    <x v="16"/>
    <x v="0"/>
    <x v="0"/>
    <x v="1"/>
    <n v="100"/>
    <n v="20"/>
    <n v="157189.71"/>
    <n v="168363.51"/>
  </r>
  <r>
    <x v="1"/>
    <x v="1"/>
    <x v="17"/>
    <x v="0"/>
    <x v="0"/>
    <x v="1"/>
    <n v="102"/>
    <n v="7"/>
    <n v="87140.11"/>
    <n v="112518.29"/>
  </r>
  <r>
    <x v="0"/>
    <x v="7"/>
    <x v="12"/>
    <x v="0"/>
    <x v="0"/>
    <x v="3"/>
    <n v="0"/>
    <n v="28"/>
    <n v="260312.06"/>
    <n v="289922.88"/>
  </r>
  <r>
    <x v="1"/>
    <x v="20"/>
    <x v="7"/>
    <x v="0"/>
    <x v="0"/>
    <x v="1"/>
    <n v="14"/>
    <n v="4"/>
    <n v="24909.22"/>
    <n v="24909.22"/>
  </r>
  <r>
    <x v="3"/>
    <x v="21"/>
    <x v="16"/>
    <x v="0"/>
    <x v="0"/>
    <x v="0"/>
    <n v="5"/>
    <n v="3"/>
    <n v="11867.74"/>
    <n v="11867.74"/>
  </r>
  <r>
    <x v="3"/>
    <x v="6"/>
    <x v="4"/>
    <x v="0"/>
    <x v="0"/>
    <x v="0"/>
    <n v="1"/>
    <n v="1"/>
    <n v="1134.18"/>
    <n v="1134.18"/>
  </r>
  <r>
    <x v="3"/>
    <x v="22"/>
    <x v="18"/>
    <x v="1"/>
    <x v="0"/>
    <x v="0"/>
    <n v="9"/>
    <n v="1"/>
    <n v="20278.400000000001"/>
    <n v="20278.400000000001"/>
  </r>
  <r>
    <x v="3"/>
    <x v="23"/>
    <x v="19"/>
    <x v="0"/>
    <x v="0"/>
    <x v="1"/>
    <n v="36"/>
    <n v="13"/>
    <n v="127125.26"/>
    <n v="127125.26"/>
  </r>
  <r>
    <x v="3"/>
    <x v="24"/>
    <x v="12"/>
    <x v="0"/>
    <x v="0"/>
    <x v="3"/>
    <n v="0"/>
    <n v="2"/>
    <n v="10802.39"/>
    <n v="22748.400000000001"/>
  </r>
  <r>
    <x v="4"/>
    <x v="25"/>
    <x v="7"/>
    <x v="0"/>
    <x v="0"/>
    <x v="1"/>
    <n v="32"/>
    <n v="2"/>
    <n v="37572.639999999999"/>
    <n v="37572.639999999999"/>
  </r>
  <r>
    <x v="1"/>
    <x v="4"/>
    <x v="20"/>
    <x v="1"/>
    <x v="0"/>
    <x v="0"/>
    <n v="13"/>
    <n v="1"/>
    <n v="658"/>
    <n v="658"/>
  </r>
  <r>
    <x v="1"/>
    <x v="26"/>
    <x v="2"/>
    <x v="0"/>
    <x v="0"/>
    <x v="2"/>
    <n v="5"/>
    <n v="1"/>
    <n v="0"/>
    <n v="8222.18"/>
  </r>
  <r>
    <x v="0"/>
    <x v="27"/>
    <x v="21"/>
    <x v="2"/>
    <x v="0"/>
    <x v="2"/>
    <n v="8"/>
    <n v="2"/>
    <n v="16622.07"/>
    <n v="17420.03"/>
  </r>
  <r>
    <x v="0"/>
    <x v="28"/>
    <x v="22"/>
    <x v="2"/>
    <x v="0"/>
    <x v="2"/>
    <n v="3"/>
    <n v="1"/>
    <n v="4783.8599999999997"/>
    <n v="4783.8599999999997"/>
  </r>
  <r>
    <x v="1"/>
    <x v="20"/>
    <x v="8"/>
    <x v="0"/>
    <x v="0"/>
    <x v="0"/>
    <n v="4"/>
    <n v="1"/>
    <n v="10624.29"/>
    <n v="10624.29"/>
  </r>
  <r>
    <x v="2"/>
    <x v="29"/>
    <x v="7"/>
    <x v="2"/>
    <x v="0"/>
    <x v="2"/>
    <n v="6"/>
    <n v="1"/>
    <n v="5269.32"/>
    <n v="6206.73"/>
  </r>
  <r>
    <x v="0"/>
    <x v="0"/>
    <x v="10"/>
    <x v="0"/>
    <x v="0"/>
    <x v="1"/>
    <n v="16"/>
    <n v="2"/>
    <n v="10317.32"/>
    <n v="10317.32"/>
  </r>
  <r>
    <x v="3"/>
    <x v="30"/>
    <x v="4"/>
    <x v="1"/>
    <x v="0"/>
    <x v="3"/>
    <n v="15"/>
    <n v="1"/>
    <n v="13433.73"/>
    <n v="13553.45"/>
  </r>
  <r>
    <x v="1"/>
    <x v="1"/>
    <x v="3"/>
    <x v="0"/>
    <x v="0"/>
    <x v="1"/>
    <n v="1"/>
    <n v="1"/>
    <n v="0"/>
    <n v="17517.810000000001"/>
  </r>
  <r>
    <x v="3"/>
    <x v="24"/>
    <x v="22"/>
    <x v="1"/>
    <x v="0"/>
    <x v="0"/>
    <n v="28"/>
    <n v="1"/>
    <n v="102924.54"/>
    <n v="102924.54"/>
  </r>
  <r>
    <x v="1"/>
    <x v="31"/>
    <x v="3"/>
    <x v="0"/>
    <x v="0"/>
    <x v="0"/>
    <n v="9"/>
    <n v="2"/>
    <n v="15446.71"/>
    <n v="15446.71"/>
  </r>
  <r>
    <x v="1"/>
    <x v="32"/>
    <x v="20"/>
    <x v="0"/>
    <x v="0"/>
    <x v="0"/>
    <n v="370"/>
    <n v="68"/>
    <n v="728491.84"/>
    <n v="728491.84"/>
  </r>
  <r>
    <x v="3"/>
    <x v="22"/>
    <x v="18"/>
    <x v="0"/>
    <x v="0"/>
    <x v="1"/>
    <n v="68"/>
    <n v="10"/>
    <n v="79350.990000000005"/>
    <n v="117541.59"/>
  </r>
  <r>
    <x v="3"/>
    <x v="6"/>
    <x v="12"/>
    <x v="0"/>
    <x v="0"/>
    <x v="3"/>
    <n v="49"/>
    <n v="17"/>
    <n v="108561.17"/>
    <n v="108561.17"/>
  </r>
  <r>
    <x v="4"/>
    <x v="33"/>
    <x v="12"/>
    <x v="0"/>
    <x v="0"/>
    <x v="3"/>
    <n v="65"/>
    <n v="24"/>
    <n v="89234.95"/>
    <n v="89234.95"/>
  </r>
  <r>
    <x v="2"/>
    <x v="34"/>
    <x v="7"/>
    <x v="0"/>
    <x v="0"/>
    <x v="0"/>
    <n v="163"/>
    <n v="37"/>
    <n v="333732.61"/>
    <n v="333732.61"/>
  </r>
  <r>
    <x v="3"/>
    <x v="35"/>
    <x v="23"/>
    <x v="0"/>
    <x v="0"/>
    <x v="2"/>
    <n v="29"/>
    <n v="4"/>
    <n v="2816"/>
    <n v="66748.7"/>
  </r>
  <r>
    <x v="2"/>
    <x v="36"/>
    <x v="24"/>
    <x v="2"/>
    <x v="0"/>
    <x v="2"/>
    <n v="32"/>
    <n v="6"/>
    <n v="22655.81"/>
    <n v="82408.81"/>
  </r>
  <r>
    <x v="4"/>
    <x v="33"/>
    <x v="7"/>
    <x v="0"/>
    <x v="0"/>
    <x v="1"/>
    <n v="139"/>
    <n v="4"/>
    <n v="234193.39"/>
    <n v="234193.39"/>
  </r>
  <r>
    <x v="0"/>
    <x v="16"/>
    <x v="14"/>
    <x v="0"/>
    <x v="0"/>
    <x v="2"/>
    <n v="4"/>
    <n v="2"/>
    <n v="12590.51"/>
    <n v="29151.82"/>
  </r>
  <r>
    <x v="3"/>
    <x v="24"/>
    <x v="18"/>
    <x v="0"/>
    <x v="0"/>
    <x v="0"/>
    <n v="13"/>
    <n v="6"/>
    <n v="19239.990000000002"/>
    <n v="19239.990000000002"/>
  </r>
  <r>
    <x v="4"/>
    <x v="37"/>
    <x v="9"/>
    <x v="0"/>
    <x v="0"/>
    <x v="2"/>
    <n v="5"/>
    <n v="1"/>
    <n v="9736.64"/>
    <n v="9736.64"/>
  </r>
  <r>
    <x v="2"/>
    <x v="34"/>
    <x v="25"/>
    <x v="0"/>
    <x v="0"/>
    <x v="1"/>
    <n v="3"/>
    <n v="1"/>
    <n v="2202.4"/>
    <n v="2202.4"/>
  </r>
  <r>
    <x v="3"/>
    <x v="38"/>
    <x v="16"/>
    <x v="0"/>
    <x v="0"/>
    <x v="3"/>
    <n v="18"/>
    <n v="2"/>
    <n v="60666.94"/>
    <n v="60666.94"/>
  </r>
  <r>
    <x v="0"/>
    <x v="13"/>
    <x v="26"/>
    <x v="0"/>
    <x v="0"/>
    <x v="3"/>
    <n v="6"/>
    <n v="1"/>
    <n v="30227.45"/>
    <n v="30227.45"/>
  </r>
  <r>
    <x v="3"/>
    <x v="24"/>
    <x v="19"/>
    <x v="0"/>
    <x v="0"/>
    <x v="0"/>
    <n v="0"/>
    <n v="1"/>
    <n v="109442.68"/>
    <n v="109442.68"/>
  </r>
  <r>
    <x v="4"/>
    <x v="33"/>
    <x v="9"/>
    <x v="0"/>
    <x v="0"/>
    <x v="2"/>
    <n v="15"/>
    <n v="1"/>
    <n v="1316"/>
    <n v="29327.97"/>
  </r>
  <r>
    <x v="0"/>
    <x v="12"/>
    <x v="27"/>
    <x v="0"/>
    <x v="0"/>
    <x v="2"/>
    <n v="0"/>
    <n v="1"/>
    <n v="1340"/>
    <n v="23269.99"/>
  </r>
  <r>
    <x v="0"/>
    <x v="0"/>
    <x v="10"/>
    <x v="0"/>
    <x v="0"/>
    <x v="0"/>
    <n v="0"/>
    <n v="3"/>
    <n v="16810.3"/>
    <n v="16810.3"/>
  </r>
  <r>
    <x v="4"/>
    <x v="18"/>
    <x v="8"/>
    <x v="0"/>
    <x v="0"/>
    <x v="0"/>
    <n v="121"/>
    <n v="1"/>
    <n v="46189.52"/>
    <n v="46189.52"/>
  </r>
  <r>
    <x v="0"/>
    <x v="27"/>
    <x v="28"/>
    <x v="0"/>
    <x v="0"/>
    <x v="1"/>
    <n v="72"/>
    <n v="13"/>
    <n v="56024.5"/>
    <n v="264819.03000000003"/>
  </r>
  <r>
    <x v="2"/>
    <x v="39"/>
    <x v="29"/>
    <x v="0"/>
    <x v="0"/>
    <x v="0"/>
    <n v="138"/>
    <n v="23"/>
    <n v="95091.66"/>
    <n v="95091.66"/>
  </r>
  <r>
    <x v="3"/>
    <x v="22"/>
    <x v="30"/>
    <x v="0"/>
    <x v="0"/>
    <x v="0"/>
    <n v="72"/>
    <n v="33"/>
    <n v="135246"/>
    <n v="135246"/>
  </r>
  <r>
    <x v="2"/>
    <x v="14"/>
    <x v="24"/>
    <x v="0"/>
    <x v="0"/>
    <x v="0"/>
    <n v="10"/>
    <n v="4"/>
    <n v="34933.620000000003"/>
    <n v="34933.620000000003"/>
  </r>
  <r>
    <x v="1"/>
    <x v="20"/>
    <x v="12"/>
    <x v="0"/>
    <x v="0"/>
    <x v="3"/>
    <n v="104"/>
    <n v="29"/>
    <n v="271885.49"/>
    <n v="300241.11"/>
  </r>
  <r>
    <x v="0"/>
    <x v="40"/>
    <x v="31"/>
    <x v="0"/>
    <x v="0"/>
    <x v="3"/>
    <n v="48"/>
    <n v="9"/>
    <n v="180606.02"/>
    <n v="180606.02"/>
  </r>
  <r>
    <x v="1"/>
    <x v="4"/>
    <x v="32"/>
    <x v="0"/>
    <x v="0"/>
    <x v="3"/>
    <n v="4"/>
    <n v="1"/>
    <n v="5407.02"/>
    <n v="6058.4"/>
  </r>
  <r>
    <x v="2"/>
    <x v="41"/>
    <x v="25"/>
    <x v="2"/>
    <x v="0"/>
    <x v="2"/>
    <n v="36"/>
    <n v="6"/>
    <n v="74314.63"/>
    <n v="110687.84"/>
  </r>
  <r>
    <x v="2"/>
    <x v="41"/>
    <x v="7"/>
    <x v="0"/>
    <x v="0"/>
    <x v="1"/>
    <n v="5"/>
    <n v="4"/>
    <n v="18374.509999999998"/>
    <n v="18374.509999999998"/>
  </r>
  <r>
    <x v="1"/>
    <x v="2"/>
    <x v="12"/>
    <x v="0"/>
    <x v="0"/>
    <x v="3"/>
    <n v="0"/>
    <n v="25"/>
    <n v="171676.94"/>
    <n v="186289.97"/>
  </r>
  <r>
    <x v="3"/>
    <x v="38"/>
    <x v="33"/>
    <x v="0"/>
    <x v="0"/>
    <x v="0"/>
    <n v="81"/>
    <n v="27"/>
    <n v="156876.32"/>
    <n v="156876.32"/>
  </r>
  <r>
    <x v="3"/>
    <x v="19"/>
    <x v="12"/>
    <x v="0"/>
    <x v="0"/>
    <x v="1"/>
    <n v="34"/>
    <n v="4"/>
    <n v="56794.559999999998"/>
    <n v="66996.899999999994"/>
  </r>
  <r>
    <x v="0"/>
    <x v="42"/>
    <x v="34"/>
    <x v="2"/>
    <x v="0"/>
    <x v="2"/>
    <n v="4"/>
    <n v="1"/>
    <n v="6040.74"/>
    <n v="6040.74"/>
  </r>
  <r>
    <x v="0"/>
    <x v="16"/>
    <x v="27"/>
    <x v="0"/>
    <x v="0"/>
    <x v="1"/>
    <n v="46"/>
    <n v="4"/>
    <n v="93627.04"/>
    <n v="113979.15"/>
  </r>
  <r>
    <x v="1"/>
    <x v="2"/>
    <x v="17"/>
    <x v="0"/>
    <x v="0"/>
    <x v="1"/>
    <n v="4"/>
    <n v="1"/>
    <n v="3562.08"/>
    <n v="3562.08"/>
  </r>
  <r>
    <x v="2"/>
    <x v="39"/>
    <x v="24"/>
    <x v="0"/>
    <x v="0"/>
    <x v="1"/>
    <n v="0"/>
    <n v="1"/>
    <n v="0"/>
    <n v="9019.6"/>
  </r>
  <r>
    <x v="4"/>
    <x v="43"/>
    <x v="31"/>
    <x v="0"/>
    <x v="0"/>
    <x v="1"/>
    <n v="3"/>
    <n v="2"/>
    <n v="2443.9299999999998"/>
    <n v="2443.9299999999998"/>
  </r>
  <r>
    <x v="3"/>
    <x v="30"/>
    <x v="5"/>
    <x v="0"/>
    <x v="0"/>
    <x v="0"/>
    <n v="11"/>
    <n v="4"/>
    <n v="17767.509999999998"/>
    <n v="17767.509999999998"/>
  </r>
  <r>
    <x v="0"/>
    <x v="44"/>
    <x v="13"/>
    <x v="0"/>
    <x v="0"/>
    <x v="0"/>
    <n v="8"/>
    <n v="2"/>
    <n v="5888.28"/>
    <n v="5888.28"/>
  </r>
  <r>
    <x v="3"/>
    <x v="6"/>
    <x v="35"/>
    <x v="0"/>
    <x v="0"/>
    <x v="0"/>
    <n v="2"/>
    <n v="2"/>
    <n v="8916.33"/>
    <n v="8916.33"/>
  </r>
  <r>
    <x v="0"/>
    <x v="45"/>
    <x v="30"/>
    <x v="1"/>
    <x v="0"/>
    <x v="0"/>
    <n v="7"/>
    <n v="1"/>
    <n v="11942.23"/>
    <n v="11942.23"/>
  </r>
  <r>
    <x v="3"/>
    <x v="19"/>
    <x v="5"/>
    <x v="0"/>
    <x v="0"/>
    <x v="0"/>
    <n v="17"/>
    <n v="2"/>
    <n v="29035.39"/>
    <n v="29035.39"/>
  </r>
  <r>
    <x v="1"/>
    <x v="3"/>
    <x v="6"/>
    <x v="0"/>
    <x v="0"/>
    <x v="0"/>
    <n v="3"/>
    <n v="1"/>
    <n v="3813.19"/>
    <n v="3813.19"/>
  </r>
  <r>
    <x v="0"/>
    <x v="28"/>
    <x v="28"/>
    <x v="0"/>
    <x v="0"/>
    <x v="3"/>
    <n v="7"/>
    <n v="1"/>
    <n v="1500"/>
    <n v="8827.26"/>
  </r>
  <r>
    <x v="2"/>
    <x v="46"/>
    <x v="24"/>
    <x v="2"/>
    <x v="0"/>
    <x v="2"/>
    <n v="45"/>
    <n v="10"/>
    <n v="54748.06"/>
    <n v="211913.28"/>
  </r>
  <r>
    <x v="3"/>
    <x v="21"/>
    <x v="13"/>
    <x v="0"/>
    <x v="0"/>
    <x v="0"/>
    <n v="496"/>
    <n v="93"/>
    <n v="1178569.68"/>
    <n v="1178569.68"/>
  </r>
  <r>
    <x v="1"/>
    <x v="4"/>
    <x v="2"/>
    <x v="0"/>
    <x v="0"/>
    <x v="0"/>
    <n v="0"/>
    <n v="1"/>
    <n v="117479.89"/>
    <n v="117479.89"/>
  </r>
  <r>
    <x v="3"/>
    <x v="24"/>
    <x v="22"/>
    <x v="0"/>
    <x v="0"/>
    <x v="1"/>
    <n v="31"/>
    <n v="10"/>
    <n v="76379.009999999995"/>
    <n v="83854.22"/>
  </r>
  <r>
    <x v="1"/>
    <x v="3"/>
    <x v="12"/>
    <x v="0"/>
    <x v="0"/>
    <x v="3"/>
    <n v="0"/>
    <n v="23"/>
    <n v="167371.31"/>
    <n v="211319.82"/>
  </r>
  <r>
    <x v="3"/>
    <x v="15"/>
    <x v="15"/>
    <x v="0"/>
    <x v="0"/>
    <x v="2"/>
    <n v="7"/>
    <n v="3"/>
    <n v="14489.64"/>
    <n v="14489.64"/>
  </r>
  <r>
    <x v="1"/>
    <x v="26"/>
    <x v="8"/>
    <x v="0"/>
    <x v="0"/>
    <x v="0"/>
    <n v="14"/>
    <n v="9"/>
    <n v="33124.870000000003"/>
    <n v="33124.870000000003"/>
  </r>
  <r>
    <x v="3"/>
    <x v="21"/>
    <x v="33"/>
    <x v="0"/>
    <x v="0"/>
    <x v="3"/>
    <n v="36"/>
    <n v="8"/>
    <n v="124112.28"/>
    <n v="133568.99"/>
  </r>
  <r>
    <x v="2"/>
    <x v="5"/>
    <x v="5"/>
    <x v="0"/>
    <x v="0"/>
    <x v="0"/>
    <n v="93"/>
    <n v="27"/>
    <n v="204608.49"/>
    <n v="204608.49"/>
  </r>
  <r>
    <x v="5"/>
    <x v="47"/>
    <x v="17"/>
    <x v="0"/>
    <x v="0"/>
    <x v="3"/>
    <n v="6"/>
    <n v="1"/>
    <n v="1288"/>
    <n v="10084.370000000001"/>
  </r>
  <r>
    <x v="0"/>
    <x v="7"/>
    <x v="32"/>
    <x v="0"/>
    <x v="0"/>
    <x v="0"/>
    <n v="24"/>
    <n v="6"/>
    <n v="25577.119999999999"/>
    <n v="25577.119999999999"/>
  </r>
  <r>
    <x v="2"/>
    <x v="29"/>
    <x v="11"/>
    <x v="0"/>
    <x v="0"/>
    <x v="1"/>
    <n v="243"/>
    <n v="7"/>
    <n v="573347.47"/>
    <n v="582941.80000000005"/>
  </r>
  <r>
    <x v="3"/>
    <x v="19"/>
    <x v="5"/>
    <x v="0"/>
    <x v="0"/>
    <x v="2"/>
    <n v="17"/>
    <n v="4"/>
    <n v="51281.58"/>
    <n v="51281.58"/>
  </r>
  <r>
    <x v="1"/>
    <x v="48"/>
    <x v="1"/>
    <x v="0"/>
    <x v="0"/>
    <x v="1"/>
    <n v="4"/>
    <n v="2"/>
    <n v="1316"/>
    <n v="40845.65"/>
  </r>
  <r>
    <x v="1"/>
    <x v="1"/>
    <x v="17"/>
    <x v="0"/>
    <x v="0"/>
    <x v="3"/>
    <n v="15"/>
    <n v="5"/>
    <n v="18987.45"/>
    <n v="18987.45"/>
  </r>
  <r>
    <x v="3"/>
    <x v="15"/>
    <x v="29"/>
    <x v="0"/>
    <x v="0"/>
    <x v="0"/>
    <n v="3"/>
    <n v="1"/>
    <n v="7465.76"/>
    <n v="7465.76"/>
  </r>
  <r>
    <x v="3"/>
    <x v="21"/>
    <x v="23"/>
    <x v="0"/>
    <x v="0"/>
    <x v="1"/>
    <n v="5"/>
    <n v="1"/>
    <n v="13977.9"/>
    <n v="13977.9"/>
  </r>
  <r>
    <x v="1"/>
    <x v="31"/>
    <x v="9"/>
    <x v="0"/>
    <x v="0"/>
    <x v="1"/>
    <n v="10"/>
    <n v="2"/>
    <n v="24583.19"/>
    <n v="24583.19"/>
  </r>
  <r>
    <x v="1"/>
    <x v="10"/>
    <x v="2"/>
    <x v="0"/>
    <x v="0"/>
    <x v="2"/>
    <n v="5"/>
    <n v="1"/>
    <n v="0"/>
    <n v="12854.55"/>
  </r>
  <r>
    <x v="2"/>
    <x v="11"/>
    <x v="35"/>
    <x v="1"/>
    <x v="0"/>
    <x v="0"/>
    <n v="3"/>
    <n v="1"/>
    <n v="3646.83"/>
    <n v="3646.83"/>
  </r>
  <r>
    <x v="0"/>
    <x v="12"/>
    <x v="29"/>
    <x v="0"/>
    <x v="0"/>
    <x v="0"/>
    <n v="0"/>
    <n v="1"/>
    <n v="138783.67000000001"/>
    <n v="138783.67000000001"/>
  </r>
  <r>
    <x v="0"/>
    <x v="49"/>
    <x v="28"/>
    <x v="0"/>
    <x v="0"/>
    <x v="3"/>
    <n v="46"/>
    <n v="1"/>
    <n v="306317.78999999998"/>
    <n v="306317.78999999998"/>
  </r>
  <r>
    <x v="1"/>
    <x v="4"/>
    <x v="36"/>
    <x v="0"/>
    <x v="0"/>
    <x v="0"/>
    <n v="265"/>
    <n v="51"/>
    <n v="1038925.43"/>
    <n v="1038925.43"/>
  </r>
  <r>
    <x v="3"/>
    <x v="23"/>
    <x v="5"/>
    <x v="0"/>
    <x v="0"/>
    <x v="0"/>
    <n v="40"/>
    <n v="12"/>
    <n v="78778.19"/>
    <n v="78778.19"/>
  </r>
  <r>
    <x v="1"/>
    <x v="31"/>
    <x v="20"/>
    <x v="0"/>
    <x v="0"/>
    <x v="2"/>
    <n v="66"/>
    <n v="7"/>
    <n v="107205.24"/>
    <n v="107205.24"/>
  </r>
  <r>
    <x v="1"/>
    <x v="3"/>
    <x v="2"/>
    <x v="0"/>
    <x v="0"/>
    <x v="1"/>
    <n v="404"/>
    <n v="43"/>
    <n v="604596.51"/>
    <n v="679513.97"/>
  </r>
  <r>
    <x v="3"/>
    <x v="15"/>
    <x v="37"/>
    <x v="0"/>
    <x v="0"/>
    <x v="2"/>
    <n v="3"/>
    <n v="1"/>
    <n v="3458.27"/>
    <n v="8982.81"/>
  </r>
  <r>
    <x v="3"/>
    <x v="23"/>
    <x v="5"/>
    <x v="0"/>
    <x v="0"/>
    <x v="3"/>
    <n v="24"/>
    <n v="4"/>
    <n v="61269.27"/>
    <n v="70331.05"/>
  </r>
  <r>
    <x v="2"/>
    <x v="50"/>
    <x v="37"/>
    <x v="0"/>
    <x v="0"/>
    <x v="1"/>
    <n v="33"/>
    <n v="8"/>
    <n v="78422.009999999995"/>
    <n v="88901.48"/>
  </r>
  <r>
    <x v="1"/>
    <x v="1"/>
    <x v="9"/>
    <x v="0"/>
    <x v="0"/>
    <x v="2"/>
    <n v="57"/>
    <n v="10"/>
    <n v="31945.119999999999"/>
    <n v="137557.44"/>
  </r>
  <r>
    <x v="3"/>
    <x v="15"/>
    <x v="15"/>
    <x v="0"/>
    <x v="0"/>
    <x v="3"/>
    <n v="5"/>
    <n v="1"/>
    <n v="10683.02"/>
    <n v="10683.02"/>
  </r>
  <r>
    <x v="0"/>
    <x v="27"/>
    <x v="21"/>
    <x v="0"/>
    <x v="0"/>
    <x v="3"/>
    <n v="60"/>
    <n v="4"/>
    <n v="124379.22"/>
    <n v="124379.22"/>
  </r>
  <r>
    <x v="1"/>
    <x v="10"/>
    <x v="7"/>
    <x v="0"/>
    <x v="0"/>
    <x v="1"/>
    <n v="0"/>
    <n v="2"/>
    <n v="88796.24"/>
    <n v="88796.24"/>
  </r>
  <r>
    <x v="0"/>
    <x v="12"/>
    <x v="27"/>
    <x v="0"/>
    <x v="0"/>
    <x v="0"/>
    <n v="6"/>
    <n v="2"/>
    <n v="16668.7"/>
    <n v="16668.7"/>
  </r>
  <r>
    <x v="2"/>
    <x v="14"/>
    <x v="11"/>
    <x v="0"/>
    <x v="0"/>
    <x v="3"/>
    <n v="12"/>
    <n v="3"/>
    <n v="25498.41"/>
    <n v="25498.41"/>
  </r>
  <r>
    <x v="3"/>
    <x v="19"/>
    <x v="16"/>
    <x v="0"/>
    <x v="0"/>
    <x v="2"/>
    <n v="33"/>
    <n v="2"/>
    <n v="295187.90000000002"/>
    <n v="309127.71999999997"/>
  </r>
  <r>
    <x v="0"/>
    <x v="45"/>
    <x v="28"/>
    <x v="0"/>
    <x v="0"/>
    <x v="3"/>
    <n v="15"/>
    <n v="3"/>
    <n v="19644.02"/>
    <n v="19644.02"/>
  </r>
  <r>
    <x v="0"/>
    <x v="13"/>
    <x v="26"/>
    <x v="0"/>
    <x v="0"/>
    <x v="0"/>
    <n v="16"/>
    <n v="1"/>
    <n v="17019.689999999999"/>
    <n v="17019.689999999999"/>
  </r>
  <r>
    <x v="1"/>
    <x v="26"/>
    <x v="1"/>
    <x v="0"/>
    <x v="0"/>
    <x v="1"/>
    <n v="14"/>
    <n v="2"/>
    <n v="1431.82"/>
    <n v="61416.87"/>
  </r>
  <r>
    <x v="3"/>
    <x v="35"/>
    <x v="19"/>
    <x v="2"/>
    <x v="0"/>
    <x v="2"/>
    <n v="0"/>
    <n v="1"/>
    <n v="0"/>
    <n v="10238.450000000001"/>
  </r>
  <r>
    <x v="0"/>
    <x v="7"/>
    <x v="3"/>
    <x v="0"/>
    <x v="0"/>
    <x v="2"/>
    <n v="37"/>
    <n v="5"/>
    <n v="17736.37"/>
    <n v="118302.21"/>
  </r>
  <r>
    <x v="2"/>
    <x v="39"/>
    <x v="37"/>
    <x v="0"/>
    <x v="0"/>
    <x v="1"/>
    <n v="13"/>
    <n v="2"/>
    <n v="26862.86"/>
    <n v="34238.54"/>
  </r>
  <r>
    <x v="1"/>
    <x v="2"/>
    <x v="20"/>
    <x v="0"/>
    <x v="0"/>
    <x v="1"/>
    <n v="16"/>
    <n v="3"/>
    <n v="24713.95"/>
    <n v="50402.239999999998"/>
  </r>
  <r>
    <x v="0"/>
    <x v="27"/>
    <x v="31"/>
    <x v="0"/>
    <x v="0"/>
    <x v="1"/>
    <n v="4"/>
    <n v="1"/>
    <n v="1364"/>
    <n v="8276.44"/>
  </r>
  <r>
    <x v="4"/>
    <x v="51"/>
    <x v="17"/>
    <x v="0"/>
    <x v="0"/>
    <x v="3"/>
    <n v="2"/>
    <n v="1"/>
    <n v="243.35"/>
    <n v="243.35"/>
  </r>
  <r>
    <x v="0"/>
    <x v="27"/>
    <x v="22"/>
    <x v="0"/>
    <x v="0"/>
    <x v="0"/>
    <n v="14"/>
    <n v="1"/>
    <n v="1364"/>
    <n v="1364"/>
  </r>
  <r>
    <x v="1"/>
    <x v="31"/>
    <x v="17"/>
    <x v="0"/>
    <x v="0"/>
    <x v="0"/>
    <n v="278"/>
    <n v="74"/>
    <n v="579865.13"/>
    <n v="579865.13"/>
  </r>
  <r>
    <x v="4"/>
    <x v="52"/>
    <x v="1"/>
    <x v="0"/>
    <x v="0"/>
    <x v="0"/>
    <n v="21"/>
    <n v="1"/>
    <n v="156731.43"/>
    <n v="156731.43"/>
  </r>
  <r>
    <x v="3"/>
    <x v="24"/>
    <x v="33"/>
    <x v="0"/>
    <x v="0"/>
    <x v="0"/>
    <n v="81"/>
    <n v="7"/>
    <n v="72242.19"/>
    <n v="72242.19"/>
  </r>
  <r>
    <x v="1"/>
    <x v="4"/>
    <x v="12"/>
    <x v="0"/>
    <x v="0"/>
    <x v="3"/>
    <n v="0"/>
    <n v="26"/>
    <n v="282880.84000000003"/>
    <n v="296621.49"/>
  </r>
  <r>
    <x v="1"/>
    <x v="31"/>
    <x v="9"/>
    <x v="0"/>
    <x v="0"/>
    <x v="0"/>
    <n v="66"/>
    <n v="32"/>
    <n v="110294.95"/>
    <n v="110294.95"/>
  </r>
  <r>
    <x v="0"/>
    <x v="13"/>
    <x v="32"/>
    <x v="2"/>
    <x v="0"/>
    <x v="2"/>
    <n v="27"/>
    <n v="6"/>
    <n v="72834.27"/>
    <n v="89086.88"/>
  </r>
  <r>
    <x v="1"/>
    <x v="9"/>
    <x v="1"/>
    <x v="0"/>
    <x v="0"/>
    <x v="1"/>
    <n v="8"/>
    <n v="2"/>
    <n v="8814.18"/>
    <n v="16753.990000000002"/>
  </r>
  <r>
    <x v="1"/>
    <x v="3"/>
    <x v="20"/>
    <x v="0"/>
    <x v="0"/>
    <x v="1"/>
    <n v="38"/>
    <n v="7"/>
    <n v="16328.38"/>
    <n v="125896.73"/>
  </r>
  <r>
    <x v="2"/>
    <x v="50"/>
    <x v="29"/>
    <x v="0"/>
    <x v="0"/>
    <x v="3"/>
    <n v="29"/>
    <n v="7"/>
    <n v="68210.25"/>
    <n v="68210.25"/>
  </r>
  <r>
    <x v="3"/>
    <x v="38"/>
    <x v="38"/>
    <x v="2"/>
    <x v="0"/>
    <x v="2"/>
    <n v="2"/>
    <n v="2"/>
    <n v="0"/>
    <n v="18100.03"/>
  </r>
  <r>
    <x v="0"/>
    <x v="40"/>
    <x v="21"/>
    <x v="0"/>
    <x v="0"/>
    <x v="3"/>
    <n v="9"/>
    <n v="3"/>
    <n v="18055.12"/>
    <n v="18055.12"/>
  </r>
  <r>
    <x v="0"/>
    <x v="16"/>
    <x v="26"/>
    <x v="0"/>
    <x v="0"/>
    <x v="0"/>
    <n v="5"/>
    <n v="1"/>
    <n v="1294.49"/>
    <n v="1294.49"/>
  </r>
  <r>
    <x v="0"/>
    <x v="45"/>
    <x v="30"/>
    <x v="0"/>
    <x v="0"/>
    <x v="1"/>
    <n v="9"/>
    <n v="1"/>
    <n v="1364"/>
    <n v="14876.14"/>
  </r>
  <r>
    <x v="1"/>
    <x v="3"/>
    <x v="20"/>
    <x v="2"/>
    <x v="0"/>
    <x v="2"/>
    <n v="36"/>
    <n v="2"/>
    <n v="11329.74"/>
    <n v="140505.22"/>
  </r>
  <r>
    <x v="1"/>
    <x v="2"/>
    <x v="1"/>
    <x v="2"/>
    <x v="0"/>
    <x v="2"/>
    <n v="14"/>
    <n v="1"/>
    <n v="1340"/>
    <n v="10983.8"/>
  </r>
  <r>
    <x v="0"/>
    <x v="13"/>
    <x v="28"/>
    <x v="0"/>
    <x v="0"/>
    <x v="1"/>
    <n v="32"/>
    <n v="3"/>
    <n v="19703.48"/>
    <n v="30986.35"/>
  </r>
  <r>
    <x v="0"/>
    <x v="12"/>
    <x v="21"/>
    <x v="0"/>
    <x v="0"/>
    <x v="3"/>
    <n v="0"/>
    <n v="1"/>
    <n v="20892.75"/>
    <n v="20892.75"/>
  </r>
  <r>
    <x v="0"/>
    <x v="16"/>
    <x v="21"/>
    <x v="0"/>
    <x v="0"/>
    <x v="1"/>
    <n v="7"/>
    <n v="1"/>
    <n v="11041.89"/>
    <n v="11041.89"/>
  </r>
  <r>
    <x v="3"/>
    <x v="30"/>
    <x v="35"/>
    <x v="0"/>
    <x v="0"/>
    <x v="3"/>
    <n v="0"/>
    <n v="2"/>
    <n v="7041.46"/>
    <n v="23839.7"/>
  </r>
  <r>
    <x v="1"/>
    <x v="3"/>
    <x v="32"/>
    <x v="0"/>
    <x v="0"/>
    <x v="1"/>
    <n v="2"/>
    <n v="1"/>
    <n v="4353.5"/>
    <n v="4353.5"/>
  </r>
  <r>
    <x v="0"/>
    <x v="28"/>
    <x v="28"/>
    <x v="0"/>
    <x v="0"/>
    <x v="1"/>
    <n v="11"/>
    <n v="2"/>
    <n v="0"/>
    <n v="46319.69"/>
  </r>
  <r>
    <x v="4"/>
    <x v="17"/>
    <x v="1"/>
    <x v="0"/>
    <x v="0"/>
    <x v="0"/>
    <n v="13"/>
    <n v="1"/>
    <n v="1475"/>
    <n v="1475"/>
  </r>
  <r>
    <x v="3"/>
    <x v="30"/>
    <x v="38"/>
    <x v="0"/>
    <x v="0"/>
    <x v="0"/>
    <n v="51"/>
    <n v="22"/>
    <n v="107051.47"/>
    <n v="107051.47"/>
  </r>
  <r>
    <x v="3"/>
    <x v="15"/>
    <x v="5"/>
    <x v="0"/>
    <x v="0"/>
    <x v="3"/>
    <n v="62"/>
    <n v="21"/>
    <n v="136576.54999999999"/>
    <n v="178987.22"/>
  </r>
  <r>
    <x v="0"/>
    <x v="28"/>
    <x v="21"/>
    <x v="0"/>
    <x v="0"/>
    <x v="2"/>
    <n v="4"/>
    <n v="2"/>
    <n v="5712.28"/>
    <n v="28607.5"/>
  </r>
  <r>
    <x v="3"/>
    <x v="38"/>
    <x v="39"/>
    <x v="0"/>
    <x v="0"/>
    <x v="3"/>
    <n v="80"/>
    <n v="21"/>
    <n v="270748.3"/>
    <n v="270748.3"/>
  </r>
  <r>
    <x v="1"/>
    <x v="3"/>
    <x v="0"/>
    <x v="0"/>
    <x v="0"/>
    <x v="0"/>
    <n v="67"/>
    <n v="14"/>
    <n v="94265.43"/>
    <n v="94265.43"/>
  </r>
  <r>
    <x v="3"/>
    <x v="24"/>
    <x v="13"/>
    <x v="2"/>
    <x v="0"/>
    <x v="2"/>
    <n v="48"/>
    <n v="13"/>
    <n v="137601.22"/>
    <n v="167885.82"/>
  </r>
  <r>
    <x v="4"/>
    <x v="52"/>
    <x v="7"/>
    <x v="0"/>
    <x v="0"/>
    <x v="1"/>
    <n v="16"/>
    <n v="2"/>
    <n v="19075.5"/>
    <n v="19075.5"/>
  </r>
  <r>
    <x v="3"/>
    <x v="19"/>
    <x v="37"/>
    <x v="0"/>
    <x v="0"/>
    <x v="1"/>
    <n v="2"/>
    <n v="1"/>
    <n v="10182.66"/>
    <n v="10182.66"/>
  </r>
  <r>
    <x v="3"/>
    <x v="19"/>
    <x v="16"/>
    <x v="2"/>
    <x v="0"/>
    <x v="2"/>
    <n v="8"/>
    <n v="3"/>
    <n v="18288.63"/>
    <n v="18288.63"/>
  </r>
  <r>
    <x v="3"/>
    <x v="15"/>
    <x v="35"/>
    <x v="0"/>
    <x v="0"/>
    <x v="1"/>
    <n v="57"/>
    <n v="7"/>
    <n v="140590.23000000001"/>
    <n v="158685.01999999999"/>
  </r>
  <r>
    <x v="3"/>
    <x v="8"/>
    <x v="16"/>
    <x v="0"/>
    <x v="0"/>
    <x v="0"/>
    <n v="8"/>
    <n v="3"/>
    <n v="7601.36"/>
    <n v="7601.36"/>
  </r>
  <r>
    <x v="1"/>
    <x v="32"/>
    <x v="0"/>
    <x v="0"/>
    <x v="0"/>
    <x v="0"/>
    <n v="385"/>
    <n v="60"/>
    <n v="630683.29"/>
    <n v="630683.29"/>
  </r>
  <r>
    <x v="0"/>
    <x v="28"/>
    <x v="34"/>
    <x v="0"/>
    <x v="0"/>
    <x v="2"/>
    <n v="14"/>
    <n v="6"/>
    <n v="19875.560000000001"/>
    <n v="19875.560000000001"/>
  </r>
  <r>
    <x v="1"/>
    <x v="2"/>
    <x v="2"/>
    <x v="0"/>
    <x v="0"/>
    <x v="2"/>
    <n v="90"/>
    <n v="5"/>
    <n v="95179.99"/>
    <n v="139786.94"/>
  </r>
  <r>
    <x v="1"/>
    <x v="26"/>
    <x v="7"/>
    <x v="0"/>
    <x v="0"/>
    <x v="1"/>
    <n v="0"/>
    <n v="1"/>
    <n v="1896.4"/>
    <n v="1896.4"/>
  </r>
  <r>
    <x v="0"/>
    <x v="45"/>
    <x v="31"/>
    <x v="0"/>
    <x v="0"/>
    <x v="3"/>
    <n v="1"/>
    <n v="1"/>
    <n v="7355.39"/>
    <n v="7826.83"/>
  </r>
  <r>
    <x v="0"/>
    <x v="44"/>
    <x v="25"/>
    <x v="2"/>
    <x v="0"/>
    <x v="2"/>
    <n v="0"/>
    <n v="1"/>
    <n v="1364"/>
    <n v="8672.14"/>
  </r>
  <r>
    <x v="0"/>
    <x v="49"/>
    <x v="14"/>
    <x v="0"/>
    <x v="0"/>
    <x v="1"/>
    <n v="43"/>
    <n v="10"/>
    <n v="76302.97"/>
    <n v="83902.56"/>
  </r>
  <r>
    <x v="3"/>
    <x v="23"/>
    <x v="29"/>
    <x v="0"/>
    <x v="0"/>
    <x v="0"/>
    <n v="2"/>
    <n v="1"/>
    <n v="3940.91"/>
    <n v="3940.91"/>
  </r>
  <r>
    <x v="0"/>
    <x v="7"/>
    <x v="32"/>
    <x v="0"/>
    <x v="0"/>
    <x v="3"/>
    <n v="24"/>
    <n v="3"/>
    <n v="39571.480000000003"/>
    <n v="44660.94"/>
  </r>
  <r>
    <x v="0"/>
    <x v="42"/>
    <x v="30"/>
    <x v="0"/>
    <x v="0"/>
    <x v="0"/>
    <n v="13"/>
    <n v="4"/>
    <n v="10281.51"/>
    <n v="10281.51"/>
  </r>
  <r>
    <x v="1"/>
    <x v="1"/>
    <x v="9"/>
    <x v="0"/>
    <x v="0"/>
    <x v="3"/>
    <n v="12"/>
    <n v="5"/>
    <n v="17976.13"/>
    <n v="17976.13"/>
  </r>
  <r>
    <x v="3"/>
    <x v="24"/>
    <x v="22"/>
    <x v="0"/>
    <x v="0"/>
    <x v="2"/>
    <n v="25"/>
    <n v="3"/>
    <n v="6919.07"/>
    <n v="20455.29"/>
  </r>
  <r>
    <x v="1"/>
    <x v="3"/>
    <x v="0"/>
    <x v="0"/>
    <x v="0"/>
    <x v="2"/>
    <n v="4"/>
    <n v="3"/>
    <n v="4016.07"/>
    <n v="47350.49"/>
  </r>
  <r>
    <x v="0"/>
    <x v="44"/>
    <x v="13"/>
    <x v="0"/>
    <x v="0"/>
    <x v="1"/>
    <n v="6"/>
    <n v="1"/>
    <n v="16081.92"/>
    <n v="16081.92"/>
  </r>
  <r>
    <x v="0"/>
    <x v="7"/>
    <x v="0"/>
    <x v="2"/>
    <x v="0"/>
    <x v="2"/>
    <n v="2"/>
    <n v="1"/>
    <n v="9989.74"/>
    <n v="9989.74"/>
  </r>
  <r>
    <x v="3"/>
    <x v="6"/>
    <x v="15"/>
    <x v="0"/>
    <x v="0"/>
    <x v="1"/>
    <n v="1"/>
    <n v="1"/>
    <n v="692.85"/>
    <n v="692.85"/>
  </r>
  <r>
    <x v="0"/>
    <x v="40"/>
    <x v="31"/>
    <x v="0"/>
    <x v="0"/>
    <x v="1"/>
    <n v="11"/>
    <n v="3"/>
    <n v="0"/>
    <n v="42408.73"/>
  </r>
  <r>
    <x v="0"/>
    <x v="16"/>
    <x v="18"/>
    <x v="2"/>
    <x v="0"/>
    <x v="2"/>
    <n v="80"/>
    <n v="1"/>
    <n v="45225"/>
    <n v="262427.81"/>
  </r>
  <r>
    <x v="2"/>
    <x v="46"/>
    <x v="40"/>
    <x v="0"/>
    <x v="0"/>
    <x v="2"/>
    <n v="4"/>
    <n v="1"/>
    <n v="4639.72"/>
    <n v="4639.72"/>
  </r>
  <r>
    <x v="3"/>
    <x v="8"/>
    <x v="13"/>
    <x v="2"/>
    <x v="0"/>
    <x v="2"/>
    <n v="4"/>
    <n v="2"/>
    <n v="6895.14"/>
    <n v="12051.94"/>
  </r>
  <r>
    <x v="0"/>
    <x v="13"/>
    <x v="27"/>
    <x v="0"/>
    <x v="0"/>
    <x v="1"/>
    <n v="23"/>
    <n v="1"/>
    <n v="16556.82"/>
    <n v="16556.82"/>
  </r>
  <r>
    <x v="3"/>
    <x v="19"/>
    <x v="7"/>
    <x v="0"/>
    <x v="0"/>
    <x v="1"/>
    <n v="0"/>
    <n v="1"/>
    <n v="4189.6899999999996"/>
    <n v="4189.6899999999996"/>
  </r>
  <r>
    <x v="4"/>
    <x v="33"/>
    <x v="17"/>
    <x v="0"/>
    <x v="0"/>
    <x v="2"/>
    <n v="10"/>
    <n v="1"/>
    <n v="0"/>
    <n v="26576.6"/>
  </r>
  <r>
    <x v="3"/>
    <x v="53"/>
    <x v="4"/>
    <x v="0"/>
    <x v="0"/>
    <x v="2"/>
    <n v="8"/>
    <n v="1"/>
    <n v="143"/>
    <n v="10490.01"/>
  </r>
  <r>
    <x v="3"/>
    <x v="38"/>
    <x v="15"/>
    <x v="0"/>
    <x v="0"/>
    <x v="1"/>
    <n v="5"/>
    <n v="1"/>
    <n v="590.04999999999995"/>
    <n v="9198.16"/>
  </r>
  <r>
    <x v="2"/>
    <x v="34"/>
    <x v="11"/>
    <x v="0"/>
    <x v="0"/>
    <x v="3"/>
    <n v="21"/>
    <n v="9"/>
    <n v="68255.63"/>
    <n v="68255.63"/>
  </r>
  <r>
    <x v="3"/>
    <x v="19"/>
    <x v="4"/>
    <x v="0"/>
    <x v="0"/>
    <x v="3"/>
    <n v="0"/>
    <n v="1"/>
    <n v="36693.47"/>
    <n v="36693.47"/>
  </r>
  <r>
    <x v="2"/>
    <x v="11"/>
    <x v="25"/>
    <x v="2"/>
    <x v="0"/>
    <x v="2"/>
    <n v="0"/>
    <n v="1"/>
    <n v="0"/>
    <n v="18162.89"/>
  </r>
  <r>
    <x v="2"/>
    <x v="11"/>
    <x v="41"/>
    <x v="0"/>
    <x v="0"/>
    <x v="3"/>
    <n v="2"/>
    <n v="1"/>
    <n v="3820.21"/>
    <n v="3820.21"/>
  </r>
  <r>
    <x v="3"/>
    <x v="23"/>
    <x v="12"/>
    <x v="0"/>
    <x v="0"/>
    <x v="2"/>
    <n v="23"/>
    <n v="2"/>
    <n v="37292.120000000003"/>
    <n v="37292.120000000003"/>
  </r>
  <r>
    <x v="4"/>
    <x v="33"/>
    <x v="17"/>
    <x v="0"/>
    <x v="0"/>
    <x v="1"/>
    <n v="3"/>
    <n v="1"/>
    <n v="0"/>
    <n v="13276.89"/>
  </r>
  <r>
    <x v="3"/>
    <x v="19"/>
    <x v="5"/>
    <x v="2"/>
    <x v="0"/>
    <x v="2"/>
    <n v="8"/>
    <n v="4"/>
    <n v="13896.31"/>
    <n v="19551.28"/>
  </r>
  <r>
    <x v="3"/>
    <x v="24"/>
    <x v="23"/>
    <x v="0"/>
    <x v="0"/>
    <x v="0"/>
    <n v="5"/>
    <n v="2"/>
    <n v="22923.7"/>
    <n v="22923.7"/>
  </r>
  <r>
    <x v="1"/>
    <x v="54"/>
    <x v="7"/>
    <x v="0"/>
    <x v="0"/>
    <x v="1"/>
    <n v="71"/>
    <n v="1"/>
    <n v="101818.69"/>
    <n v="101818.69"/>
  </r>
  <r>
    <x v="0"/>
    <x v="13"/>
    <x v="32"/>
    <x v="0"/>
    <x v="0"/>
    <x v="1"/>
    <n v="26"/>
    <n v="5"/>
    <n v="13415.42"/>
    <n v="27879.1"/>
  </r>
  <r>
    <x v="3"/>
    <x v="19"/>
    <x v="29"/>
    <x v="0"/>
    <x v="0"/>
    <x v="1"/>
    <n v="1"/>
    <n v="2"/>
    <n v="25203.89"/>
    <n v="25203.89"/>
  </r>
  <r>
    <x v="1"/>
    <x v="48"/>
    <x v="9"/>
    <x v="0"/>
    <x v="0"/>
    <x v="0"/>
    <n v="7"/>
    <n v="3"/>
    <n v="24169.06"/>
    <n v="24169.06"/>
  </r>
  <r>
    <x v="5"/>
    <x v="55"/>
    <x v="6"/>
    <x v="0"/>
    <x v="0"/>
    <x v="1"/>
    <n v="0"/>
    <n v="1"/>
    <n v="0"/>
    <n v="4987.72"/>
  </r>
  <r>
    <x v="0"/>
    <x v="28"/>
    <x v="21"/>
    <x v="0"/>
    <x v="0"/>
    <x v="3"/>
    <n v="12"/>
    <n v="1"/>
    <n v="41868.980000000003"/>
    <n v="41868.980000000003"/>
  </r>
  <r>
    <x v="0"/>
    <x v="0"/>
    <x v="14"/>
    <x v="0"/>
    <x v="0"/>
    <x v="2"/>
    <n v="1"/>
    <n v="1"/>
    <n v="0"/>
    <n v="5889.7"/>
  </r>
  <r>
    <x v="3"/>
    <x v="53"/>
    <x v="5"/>
    <x v="0"/>
    <x v="0"/>
    <x v="0"/>
    <n v="3"/>
    <n v="1"/>
    <n v="1244.76"/>
    <n v="1244.76"/>
  </r>
  <r>
    <x v="1"/>
    <x v="32"/>
    <x v="6"/>
    <x v="0"/>
    <x v="0"/>
    <x v="0"/>
    <n v="6"/>
    <n v="1"/>
    <n v="9639.49"/>
    <n v="9639.49"/>
  </r>
  <r>
    <x v="0"/>
    <x v="28"/>
    <x v="12"/>
    <x v="0"/>
    <x v="0"/>
    <x v="3"/>
    <n v="0"/>
    <n v="33"/>
    <n v="432008.89"/>
    <n v="454369.83"/>
  </r>
  <r>
    <x v="3"/>
    <x v="30"/>
    <x v="16"/>
    <x v="0"/>
    <x v="0"/>
    <x v="0"/>
    <n v="91"/>
    <n v="26"/>
    <n v="119130.55"/>
    <n v="119130.55"/>
  </r>
  <r>
    <x v="3"/>
    <x v="35"/>
    <x v="38"/>
    <x v="0"/>
    <x v="0"/>
    <x v="3"/>
    <n v="43"/>
    <n v="17"/>
    <n v="103405.65"/>
    <n v="103405.65"/>
  </r>
  <r>
    <x v="1"/>
    <x v="10"/>
    <x v="6"/>
    <x v="0"/>
    <x v="0"/>
    <x v="0"/>
    <n v="7"/>
    <n v="2"/>
    <n v="17092.82"/>
    <n v="17092.82"/>
  </r>
  <r>
    <x v="0"/>
    <x v="45"/>
    <x v="30"/>
    <x v="0"/>
    <x v="0"/>
    <x v="3"/>
    <n v="58"/>
    <n v="10"/>
    <n v="134243.72"/>
    <n v="143130.6"/>
  </r>
  <r>
    <x v="1"/>
    <x v="32"/>
    <x v="20"/>
    <x v="0"/>
    <x v="0"/>
    <x v="3"/>
    <n v="30"/>
    <n v="11"/>
    <n v="29910.5"/>
    <n v="29910.5"/>
  </r>
  <r>
    <x v="3"/>
    <x v="8"/>
    <x v="38"/>
    <x v="0"/>
    <x v="0"/>
    <x v="0"/>
    <n v="9"/>
    <n v="3"/>
    <n v="11365.81"/>
    <n v="11365.81"/>
  </r>
  <r>
    <x v="1"/>
    <x v="3"/>
    <x v="20"/>
    <x v="0"/>
    <x v="0"/>
    <x v="2"/>
    <n v="6"/>
    <n v="3"/>
    <n v="14096.88"/>
    <n v="22364.85"/>
  </r>
  <r>
    <x v="2"/>
    <x v="34"/>
    <x v="7"/>
    <x v="0"/>
    <x v="0"/>
    <x v="3"/>
    <n v="9"/>
    <n v="2"/>
    <n v="21721.15"/>
    <n v="21721.15"/>
  </r>
  <r>
    <x v="1"/>
    <x v="54"/>
    <x v="9"/>
    <x v="0"/>
    <x v="0"/>
    <x v="0"/>
    <n v="3"/>
    <n v="1"/>
    <n v="6155.86"/>
    <n v="6155.86"/>
  </r>
  <r>
    <x v="3"/>
    <x v="15"/>
    <x v="29"/>
    <x v="2"/>
    <x v="0"/>
    <x v="2"/>
    <n v="29"/>
    <n v="4"/>
    <n v="33222.800000000003"/>
    <n v="60488.38"/>
  </r>
  <r>
    <x v="3"/>
    <x v="22"/>
    <x v="13"/>
    <x v="2"/>
    <x v="0"/>
    <x v="2"/>
    <n v="0"/>
    <n v="1"/>
    <n v="20238.95"/>
    <n v="20238.95"/>
  </r>
  <r>
    <x v="0"/>
    <x v="42"/>
    <x v="27"/>
    <x v="0"/>
    <x v="0"/>
    <x v="1"/>
    <n v="34"/>
    <n v="5"/>
    <n v="131263.67999999999"/>
    <n v="131263.67999999999"/>
  </r>
  <r>
    <x v="2"/>
    <x v="39"/>
    <x v="37"/>
    <x v="2"/>
    <x v="0"/>
    <x v="2"/>
    <n v="3"/>
    <n v="2"/>
    <n v="10796.23"/>
    <n v="10796.23"/>
  </r>
  <r>
    <x v="2"/>
    <x v="29"/>
    <x v="37"/>
    <x v="0"/>
    <x v="0"/>
    <x v="2"/>
    <n v="18"/>
    <n v="2"/>
    <n v="55216.01"/>
    <n v="55216.01"/>
  </r>
  <r>
    <x v="4"/>
    <x v="56"/>
    <x v="17"/>
    <x v="0"/>
    <x v="0"/>
    <x v="3"/>
    <n v="5"/>
    <n v="1"/>
    <n v="4048.72"/>
    <n v="4048.72"/>
  </r>
  <r>
    <x v="0"/>
    <x v="12"/>
    <x v="26"/>
    <x v="0"/>
    <x v="0"/>
    <x v="0"/>
    <n v="2"/>
    <n v="2"/>
    <n v="10260.9"/>
    <n v="10260.9"/>
  </r>
  <r>
    <x v="0"/>
    <x v="27"/>
    <x v="15"/>
    <x v="0"/>
    <x v="0"/>
    <x v="2"/>
    <n v="0"/>
    <n v="1"/>
    <n v="149532.57"/>
    <n v="149532.57"/>
  </r>
  <r>
    <x v="3"/>
    <x v="30"/>
    <x v="38"/>
    <x v="2"/>
    <x v="0"/>
    <x v="2"/>
    <n v="1"/>
    <n v="1"/>
    <n v="2455.7800000000002"/>
    <n v="2455.7800000000002"/>
  </r>
  <r>
    <x v="0"/>
    <x v="40"/>
    <x v="38"/>
    <x v="0"/>
    <x v="0"/>
    <x v="1"/>
    <n v="3"/>
    <n v="1"/>
    <n v="0"/>
    <n v="9802.36"/>
  </r>
  <r>
    <x v="3"/>
    <x v="35"/>
    <x v="23"/>
    <x v="0"/>
    <x v="0"/>
    <x v="3"/>
    <n v="1"/>
    <n v="1"/>
    <n v="2852.22"/>
    <n v="2852.22"/>
  </r>
  <r>
    <x v="2"/>
    <x v="11"/>
    <x v="7"/>
    <x v="2"/>
    <x v="0"/>
    <x v="2"/>
    <n v="1"/>
    <n v="1"/>
    <n v="8889.18"/>
    <n v="8889.18"/>
  </r>
  <r>
    <x v="3"/>
    <x v="23"/>
    <x v="19"/>
    <x v="0"/>
    <x v="0"/>
    <x v="2"/>
    <n v="38"/>
    <n v="1"/>
    <n v="57608.4"/>
    <n v="57608.4"/>
  </r>
  <r>
    <x v="3"/>
    <x v="53"/>
    <x v="16"/>
    <x v="0"/>
    <x v="0"/>
    <x v="0"/>
    <n v="2"/>
    <n v="1"/>
    <n v="3354.88"/>
    <n v="3354.88"/>
  </r>
  <r>
    <x v="2"/>
    <x v="5"/>
    <x v="5"/>
    <x v="2"/>
    <x v="0"/>
    <x v="2"/>
    <n v="3"/>
    <n v="2"/>
    <n v="3627"/>
    <n v="3627"/>
  </r>
  <r>
    <x v="1"/>
    <x v="4"/>
    <x v="17"/>
    <x v="0"/>
    <x v="0"/>
    <x v="3"/>
    <n v="36"/>
    <n v="8"/>
    <n v="113705.7"/>
    <n v="113705.7"/>
  </r>
  <r>
    <x v="3"/>
    <x v="24"/>
    <x v="22"/>
    <x v="0"/>
    <x v="0"/>
    <x v="0"/>
    <n v="592"/>
    <n v="126"/>
    <n v="1460134.36"/>
    <n v="1460134.36"/>
  </r>
  <r>
    <x v="0"/>
    <x v="44"/>
    <x v="30"/>
    <x v="0"/>
    <x v="0"/>
    <x v="3"/>
    <n v="176"/>
    <n v="4"/>
    <n v="330017.21000000002"/>
    <n v="331493.88"/>
  </r>
  <r>
    <x v="3"/>
    <x v="19"/>
    <x v="16"/>
    <x v="0"/>
    <x v="0"/>
    <x v="3"/>
    <n v="30"/>
    <n v="15"/>
    <n v="87111.679999999993"/>
    <n v="114209.93"/>
  </r>
  <r>
    <x v="2"/>
    <x v="5"/>
    <x v="7"/>
    <x v="2"/>
    <x v="0"/>
    <x v="2"/>
    <n v="10"/>
    <n v="2"/>
    <n v="42463.28"/>
    <n v="42463.28"/>
  </r>
  <r>
    <x v="2"/>
    <x v="41"/>
    <x v="37"/>
    <x v="0"/>
    <x v="0"/>
    <x v="0"/>
    <n v="107"/>
    <n v="29"/>
    <n v="270182.13"/>
    <n v="270182.13"/>
  </r>
  <r>
    <x v="0"/>
    <x v="28"/>
    <x v="28"/>
    <x v="0"/>
    <x v="0"/>
    <x v="0"/>
    <n v="52"/>
    <n v="10"/>
    <n v="77898.070000000007"/>
    <n v="77898.070000000007"/>
  </r>
  <r>
    <x v="1"/>
    <x v="4"/>
    <x v="20"/>
    <x v="0"/>
    <x v="0"/>
    <x v="1"/>
    <n v="4"/>
    <n v="1"/>
    <n v="3191.46"/>
    <n v="3191.46"/>
  </r>
  <r>
    <x v="0"/>
    <x v="42"/>
    <x v="14"/>
    <x v="0"/>
    <x v="0"/>
    <x v="3"/>
    <n v="178"/>
    <n v="17"/>
    <n v="404666.35"/>
    <n v="430436.53"/>
  </r>
  <r>
    <x v="3"/>
    <x v="35"/>
    <x v="16"/>
    <x v="0"/>
    <x v="0"/>
    <x v="1"/>
    <n v="55"/>
    <n v="13"/>
    <n v="19256.5"/>
    <n v="127335.79"/>
  </r>
  <r>
    <x v="0"/>
    <x v="16"/>
    <x v="31"/>
    <x v="0"/>
    <x v="0"/>
    <x v="3"/>
    <n v="0"/>
    <n v="1"/>
    <n v="71784.73"/>
    <n v="71784.73"/>
  </r>
  <r>
    <x v="3"/>
    <x v="53"/>
    <x v="12"/>
    <x v="0"/>
    <x v="0"/>
    <x v="3"/>
    <n v="0"/>
    <n v="4"/>
    <n v="58074.7"/>
    <n v="79649.48"/>
  </r>
  <r>
    <x v="1"/>
    <x v="31"/>
    <x v="20"/>
    <x v="0"/>
    <x v="0"/>
    <x v="0"/>
    <n v="20"/>
    <n v="4"/>
    <n v="42717.65"/>
    <n v="42717.65"/>
  </r>
  <r>
    <x v="3"/>
    <x v="15"/>
    <x v="11"/>
    <x v="0"/>
    <x v="0"/>
    <x v="0"/>
    <n v="2"/>
    <n v="1"/>
    <n v="4771.3599999999997"/>
    <n v="4771.3599999999997"/>
  </r>
  <r>
    <x v="3"/>
    <x v="6"/>
    <x v="12"/>
    <x v="0"/>
    <x v="0"/>
    <x v="2"/>
    <n v="4"/>
    <n v="1"/>
    <n v="0"/>
    <n v="10061.219999999999"/>
  </r>
  <r>
    <x v="2"/>
    <x v="39"/>
    <x v="7"/>
    <x v="0"/>
    <x v="0"/>
    <x v="3"/>
    <n v="4"/>
    <n v="3"/>
    <n v="15614.04"/>
    <n v="30957.39"/>
  </r>
  <r>
    <x v="2"/>
    <x v="11"/>
    <x v="29"/>
    <x v="2"/>
    <x v="0"/>
    <x v="2"/>
    <n v="23"/>
    <n v="5"/>
    <n v="46524.32"/>
    <n v="77076.539999999994"/>
  </r>
  <r>
    <x v="1"/>
    <x v="4"/>
    <x v="28"/>
    <x v="0"/>
    <x v="0"/>
    <x v="1"/>
    <n v="1"/>
    <n v="1"/>
    <n v="1134.18"/>
    <n v="1134.18"/>
  </r>
  <r>
    <x v="0"/>
    <x v="12"/>
    <x v="6"/>
    <x v="0"/>
    <x v="0"/>
    <x v="2"/>
    <n v="18"/>
    <n v="6"/>
    <n v="29116.16"/>
    <n v="36426.43"/>
  </r>
  <r>
    <x v="3"/>
    <x v="35"/>
    <x v="23"/>
    <x v="1"/>
    <x v="0"/>
    <x v="0"/>
    <n v="34"/>
    <n v="2"/>
    <n v="59944.72"/>
    <n v="59944.72"/>
  </r>
  <r>
    <x v="1"/>
    <x v="54"/>
    <x v="17"/>
    <x v="0"/>
    <x v="0"/>
    <x v="3"/>
    <n v="1"/>
    <n v="1"/>
    <n v="692.85"/>
    <n v="692.85"/>
  </r>
  <r>
    <x v="3"/>
    <x v="35"/>
    <x v="39"/>
    <x v="2"/>
    <x v="0"/>
    <x v="2"/>
    <n v="4"/>
    <n v="2"/>
    <n v="8133.77"/>
    <n v="8133.77"/>
  </r>
  <r>
    <x v="2"/>
    <x v="5"/>
    <x v="35"/>
    <x v="0"/>
    <x v="0"/>
    <x v="3"/>
    <n v="1"/>
    <n v="1"/>
    <n v="147.05000000000001"/>
    <n v="9002.39"/>
  </r>
  <r>
    <x v="0"/>
    <x v="44"/>
    <x v="31"/>
    <x v="2"/>
    <x v="0"/>
    <x v="2"/>
    <n v="4"/>
    <n v="2"/>
    <n v="1364"/>
    <n v="34452.379999999997"/>
  </r>
  <r>
    <x v="3"/>
    <x v="35"/>
    <x v="7"/>
    <x v="0"/>
    <x v="0"/>
    <x v="1"/>
    <n v="0"/>
    <n v="1"/>
    <n v="46407.08"/>
    <n v="46407.08"/>
  </r>
  <r>
    <x v="0"/>
    <x v="44"/>
    <x v="28"/>
    <x v="0"/>
    <x v="0"/>
    <x v="2"/>
    <n v="8"/>
    <n v="2"/>
    <n v="14272.62"/>
    <n v="14272.62"/>
  </r>
  <r>
    <x v="1"/>
    <x v="10"/>
    <x v="2"/>
    <x v="0"/>
    <x v="0"/>
    <x v="1"/>
    <n v="29"/>
    <n v="2"/>
    <n v="51664.71"/>
    <n v="51664.71"/>
  </r>
  <r>
    <x v="4"/>
    <x v="43"/>
    <x v="7"/>
    <x v="0"/>
    <x v="0"/>
    <x v="1"/>
    <n v="42"/>
    <n v="4"/>
    <n v="74984.97"/>
    <n v="74984.97"/>
  </r>
  <r>
    <x v="3"/>
    <x v="22"/>
    <x v="18"/>
    <x v="2"/>
    <x v="0"/>
    <x v="2"/>
    <n v="40"/>
    <n v="6"/>
    <n v="134271.22"/>
    <n v="144511.73000000001"/>
  </r>
  <r>
    <x v="1"/>
    <x v="48"/>
    <x v="17"/>
    <x v="0"/>
    <x v="0"/>
    <x v="3"/>
    <n v="43"/>
    <n v="4"/>
    <n v="71672.75"/>
    <n v="71672.75"/>
  </r>
  <r>
    <x v="2"/>
    <x v="5"/>
    <x v="37"/>
    <x v="2"/>
    <x v="0"/>
    <x v="2"/>
    <n v="14"/>
    <n v="2"/>
    <n v="2203"/>
    <n v="62411.45"/>
  </r>
  <r>
    <x v="3"/>
    <x v="8"/>
    <x v="18"/>
    <x v="0"/>
    <x v="0"/>
    <x v="3"/>
    <n v="76"/>
    <n v="18"/>
    <n v="316831.65000000002"/>
    <n v="327443.98"/>
  </r>
  <r>
    <x v="2"/>
    <x v="50"/>
    <x v="41"/>
    <x v="0"/>
    <x v="0"/>
    <x v="3"/>
    <n v="2"/>
    <n v="1"/>
    <n v="3143.04"/>
    <n v="3143.04"/>
  </r>
  <r>
    <x v="1"/>
    <x v="9"/>
    <x v="8"/>
    <x v="0"/>
    <x v="0"/>
    <x v="3"/>
    <n v="18"/>
    <n v="5"/>
    <n v="15884.39"/>
    <n v="15884.39"/>
  </r>
  <r>
    <x v="1"/>
    <x v="10"/>
    <x v="8"/>
    <x v="0"/>
    <x v="0"/>
    <x v="1"/>
    <n v="36"/>
    <n v="7"/>
    <n v="112296.54"/>
    <n v="127147.33"/>
  </r>
  <r>
    <x v="2"/>
    <x v="14"/>
    <x v="41"/>
    <x v="0"/>
    <x v="0"/>
    <x v="0"/>
    <n v="62"/>
    <n v="23"/>
    <n v="204493.08"/>
    <n v="204493.08"/>
  </r>
  <r>
    <x v="0"/>
    <x v="49"/>
    <x v="26"/>
    <x v="0"/>
    <x v="0"/>
    <x v="0"/>
    <n v="52"/>
    <n v="9"/>
    <n v="123986.19"/>
    <n v="123986.19"/>
  </r>
  <r>
    <x v="1"/>
    <x v="48"/>
    <x v="9"/>
    <x v="0"/>
    <x v="0"/>
    <x v="1"/>
    <n v="21"/>
    <n v="3"/>
    <n v="17678.04"/>
    <n v="24669.4"/>
  </r>
  <r>
    <x v="1"/>
    <x v="4"/>
    <x v="3"/>
    <x v="0"/>
    <x v="0"/>
    <x v="2"/>
    <n v="3"/>
    <n v="1"/>
    <n v="0"/>
    <n v="40983.24"/>
  </r>
  <r>
    <x v="0"/>
    <x v="49"/>
    <x v="27"/>
    <x v="0"/>
    <x v="0"/>
    <x v="1"/>
    <n v="3"/>
    <n v="2"/>
    <n v="13874.93"/>
    <n v="13874.93"/>
  </r>
  <r>
    <x v="3"/>
    <x v="30"/>
    <x v="25"/>
    <x v="0"/>
    <x v="0"/>
    <x v="0"/>
    <n v="2"/>
    <n v="1"/>
    <n v="1134.18"/>
    <n v="1134.18"/>
  </r>
  <r>
    <x v="2"/>
    <x v="41"/>
    <x v="7"/>
    <x v="2"/>
    <x v="0"/>
    <x v="2"/>
    <n v="5"/>
    <n v="1"/>
    <n v="5954.01"/>
    <n v="6206.73"/>
  </r>
  <r>
    <x v="1"/>
    <x v="9"/>
    <x v="14"/>
    <x v="0"/>
    <x v="0"/>
    <x v="0"/>
    <n v="4"/>
    <n v="1"/>
    <n v="10474.030000000001"/>
    <n v="10474.030000000001"/>
  </r>
  <r>
    <x v="0"/>
    <x v="0"/>
    <x v="28"/>
    <x v="2"/>
    <x v="0"/>
    <x v="2"/>
    <n v="0"/>
    <n v="1"/>
    <n v="141"/>
    <n v="35822.82"/>
  </r>
  <r>
    <x v="1"/>
    <x v="48"/>
    <x v="0"/>
    <x v="0"/>
    <x v="0"/>
    <x v="0"/>
    <n v="3"/>
    <n v="1"/>
    <n v="5592.18"/>
    <n v="5592.18"/>
  </r>
  <r>
    <x v="3"/>
    <x v="30"/>
    <x v="15"/>
    <x v="0"/>
    <x v="0"/>
    <x v="2"/>
    <n v="2"/>
    <n v="1"/>
    <n v="699.82"/>
    <n v="699.82"/>
  </r>
  <r>
    <x v="1"/>
    <x v="2"/>
    <x v="27"/>
    <x v="0"/>
    <x v="0"/>
    <x v="1"/>
    <n v="53"/>
    <n v="1"/>
    <n v="86598.85"/>
    <n v="86598.85"/>
  </r>
  <r>
    <x v="1"/>
    <x v="31"/>
    <x v="0"/>
    <x v="0"/>
    <x v="0"/>
    <x v="1"/>
    <n v="6"/>
    <n v="1"/>
    <n v="1340"/>
    <n v="12867.55"/>
  </r>
  <r>
    <x v="0"/>
    <x v="7"/>
    <x v="34"/>
    <x v="0"/>
    <x v="0"/>
    <x v="0"/>
    <n v="2"/>
    <n v="1"/>
    <n v="2711.4"/>
    <n v="2711.4"/>
  </r>
  <r>
    <x v="1"/>
    <x v="10"/>
    <x v="0"/>
    <x v="0"/>
    <x v="0"/>
    <x v="3"/>
    <n v="0"/>
    <n v="1"/>
    <n v="40975.83"/>
    <n v="40975.83"/>
  </r>
  <r>
    <x v="3"/>
    <x v="23"/>
    <x v="5"/>
    <x v="2"/>
    <x v="0"/>
    <x v="2"/>
    <n v="3"/>
    <n v="1"/>
    <n v="3243.48"/>
    <n v="3243.48"/>
  </r>
  <r>
    <x v="3"/>
    <x v="8"/>
    <x v="18"/>
    <x v="0"/>
    <x v="0"/>
    <x v="0"/>
    <n v="533"/>
    <n v="139"/>
    <n v="1253374.8999999999"/>
    <n v="1253374.8999999999"/>
  </r>
  <r>
    <x v="1"/>
    <x v="32"/>
    <x v="3"/>
    <x v="0"/>
    <x v="0"/>
    <x v="3"/>
    <n v="60"/>
    <n v="10"/>
    <n v="144175.1"/>
    <n v="153968.06"/>
  </r>
  <r>
    <x v="0"/>
    <x v="28"/>
    <x v="34"/>
    <x v="0"/>
    <x v="0"/>
    <x v="0"/>
    <n v="492"/>
    <n v="103"/>
    <n v="900148.08"/>
    <n v="900148.08"/>
  </r>
  <r>
    <x v="1"/>
    <x v="31"/>
    <x v="2"/>
    <x v="0"/>
    <x v="0"/>
    <x v="2"/>
    <n v="34"/>
    <n v="4"/>
    <n v="37076.769999999997"/>
    <n v="104517.4"/>
  </r>
  <r>
    <x v="3"/>
    <x v="6"/>
    <x v="12"/>
    <x v="0"/>
    <x v="0"/>
    <x v="0"/>
    <n v="204"/>
    <n v="84"/>
    <n v="550062.92000000004"/>
    <n v="550062.92000000004"/>
  </r>
  <r>
    <x v="0"/>
    <x v="0"/>
    <x v="0"/>
    <x v="2"/>
    <x v="0"/>
    <x v="2"/>
    <n v="16"/>
    <n v="5"/>
    <n v="63854.52"/>
    <n v="63854.52"/>
  </r>
  <r>
    <x v="3"/>
    <x v="35"/>
    <x v="7"/>
    <x v="0"/>
    <x v="0"/>
    <x v="0"/>
    <n v="4"/>
    <n v="1"/>
    <n v="6795.74"/>
    <n v="6795.74"/>
  </r>
  <r>
    <x v="0"/>
    <x v="44"/>
    <x v="7"/>
    <x v="0"/>
    <x v="0"/>
    <x v="1"/>
    <n v="0"/>
    <n v="1"/>
    <n v="32185.040000000001"/>
    <n v="32185.040000000001"/>
  </r>
  <r>
    <x v="1"/>
    <x v="10"/>
    <x v="36"/>
    <x v="0"/>
    <x v="0"/>
    <x v="0"/>
    <n v="142"/>
    <n v="38"/>
    <n v="285416.8"/>
    <n v="285416.8"/>
  </r>
  <r>
    <x v="2"/>
    <x v="5"/>
    <x v="4"/>
    <x v="2"/>
    <x v="0"/>
    <x v="2"/>
    <n v="5"/>
    <n v="1"/>
    <n v="8553.69"/>
    <n v="8553.69"/>
  </r>
  <r>
    <x v="1"/>
    <x v="10"/>
    <x v="17"/>
    <x v="0"/>
    <x v="0"/>
    <x v="0"/>
    <n v="14"/>
    <n v="4"/>
    <n v="20344.11"/>
    <n v="20344.11"/>
  </r>
  <r>
    <x v="1"/>
    <x v="54"/>
    <x v="3"/>
    <x v="1"/>
    <x v="0"/>
    <x v="0"/>
    <n v="18"/>
    <n v="1"/>
    <n v="4935"/>
    <n v="4935"/>
  </r>
  <r>
    <x v="0"/>
    <x v="13"/>
    <x v="28"/>
    <x v="0"/>
    <x v="0"/>
    <x v="0"/>
    <n v="8"/>
    <n v="1"/>
    <n v="30216.5"/>
    <n v="30216.5"/>
  </r>
  <r>
    <x v="3"/>
    <x v="30"/>
    <x v="29"/>
    <x v="0"/>
    <x v="0"/>
    <x v="0"/>
    <n v="4"/>
    <n v="1"/>
    <n v="8927.7099999999991"/>
    <n v="8927.7099999999991"/>
  </r>
  <r>
    <x v="1"/>
    <x v="2"/>
    <x v="0"/>
    <x v="0"/>
    <x v="0"/>
    <x v="1"/>
    <n v="19"/>
    <n v="3"/>
    <n v="1855.43"/>
    <n v="47118.51"/>
  </r>
  <r>
    <x v="3"/>
    <x v="8"/>
    <x v="39"/>
    <x v="0"/>
    <x v="0"/>
    <x v="0"/>
    <n v="4"/>
    <n v="1"/>
    <n v="5113.09"/>
    <n v="5113.09"/>
  </r>
  <r>
    <x v="1"/>
    <x v="1"/>
    <x v="2"/>
    <x v="0"/>
    <x v="0"/>
    <x v="2"/>
    <n v="6"/>
    <n v="3"/>
    <n v="390.6"/>
    <n v="25381.99"/>
  </r>
  <r>
    <x v="4"/>
    <x v="57"/>
    <x v="24"/>
    <x v="0"/>
    <x v="0"/>
    <x v="3"/>
    <n v="0"/>
    <n v="2"/>
    <n v="2669.54"/>
    <n v="2669.54"/>
  </r>
  <r>
    <x v="1"/>
    <x v="3"/>
    <x v="20"/>
    <x v="1"/>
    <x v="0"/>
    <x v="0"/>
    <n v="9"/>
    <n v="1"/>
    <n v="5963.92"/>
    <n v="5963.92"/>
  </r>
  <r>
    <x v="5"/>
    <x v="58"/>
    <x v="6"/>
    <x v="0"/>
    <x v="0"/>
    <x v="1"/>
    <n v="2"/>
    <n v="1"/>
    <n v="0"/>
    <n v="16194.54"/>
  </r>
  <r>
    <x v="1"/>
    <x v="2"/>
    <x v="0"/>
    <x v="2"/>
    <x v="0"/>
    <x v="2"/>
    <n v="11"/>
    <n v="2"/>
    <n v="0"/>
    <n v="11903.64"/>
  </r>
  <r>
    <x v="1"/>
    <x v="26"/>
    <x v="3"/>
    <x v="0"/>
    <x v="0"/>
    <x v="1"/>
    <n v="8"/>
    <n v="1"/>
    <n v="21500.080000000002"/>
    <n v="22715.25"/>
  </r>
  <r>
    <x v="3"/>
    <x v="6"/>
    <x v="25"/>
    <x v="0"/>
    <x v="0"/>
    <x v="1"/>
    <n v="0"/>
    <n v="1"/>
    <n v="121383.13"/>
    <n v="121383.13"/>
  </r>
  <r>
    <x v="3"/>
    <x v="30"/>
    <x v="15"/>
    <x v="1"/>
    <x v="0"/>
    <x v="3"/>
    <n v="22"/>
    <n v="1"/>
    <n v="23201.19"/>
    <n v="23201.19"/>
  </r>
  <r>
    <x v="0"/>
    <x v="49"/>
    <x v="30"/>
    <x v="0"/>
    <x v="0"/>
    <x v="0"/>
    <n v="5"/>
    <n v="2"/>
    <n v="9418.18"/>
    <n v="9418.18"/>
  </r>
  <r>
    <x v="1"/>
    <x v="48"/>
    <x v="2"/>
    <x v="0"/>
    <x v="0"/>
    <x v="2"/>
    <n v="3"/>
    <n v="1"/>
    <n v="0"/>
    <n v="7318.72"/>
  </r>
  <r>
    <x v="3"/>
    <x v="23"/>
    <x v="15"/>
    <x v="0"/>
    <x v="0"/>
    <x v="1"/>
    <n v="2"/>
    <n v="1"/>
    <n v="702.01"/>
    <n v="702.01"/>
  </r>
  <r>
    <x v="2"/>
    <x v="34"/>
    <x v="24"/>
    <x v="0"/>
    <x v="0"/>
    <x v="1"/>
    <n v="18"/>
    <n v="3"/>
    <n v="23117.09"/>
    <n v="30111.51"/>
  </r>
  <r>
    <x v="0"/>
    <x v="13"/>
    <x v="6"/>
    <x v="0"/>
    <x v="0"/>
    <x v="0"/>
    <n v="95"/>
    <n v="42"/>
    <n v="211403.09"/>
    <n v="211403.09"/>
  </r>
  <r>
    <x v="2"/>
    <x v="29"/>
    <x v="41"/>
    <x v="0"/>
    <x v="0"/>
    <x v="3"/>
    <n v="62"/>
    <n v="10"/>
    <n v="193061.98"/>
    <n v="205059.01"/>
  </r>
  <r>
    <x v="3"/>
    <x v="35"/>
    <x v="23"/>
    <x v="0"/>
    <x v="0"/>
    <x v="0"/>
    <n v="243"/>
    <n v="42"/>
    <n v="559924.31999999995"/>
    <n v="559924.31999999995"/>
  </r>
  <r>
    <x v="1"/>
    <x v="31"/>
    <x v="12"/>
    <x v="0"/>
    <x v="0"/>
    <x v="3"/>
    <n v="0"/>
    <n v="29"/>
    <n v="295643.58"/>
    <n v="296196.63"/>
  </r>
  <r>
    <x v="3"/>
    <x v="22"/>
    <x v="22"/>
    <x v="2"/>
    <x v="0"/>
    <x v="2"/>
    <n v="0"/>
    <n v="2"/>
    <n v="16228.84"/>
    <n v="25437.35"/>
  </r>
  <r>
    <x v="1"/>
    <x v="48"/>
    <x v="36"/>
    <x v="0"/>
    <x v="0"/>
    <x v="3"/>
    <n v="9"/>
    <n v="2"/>
    <n v="11711.75"/>
    <n v="11711.75"/>
  </r>
  <r>
    <x v="0"/>
    <x v="40"/>
    <x v="39"/>
    <x v="0"/>
    <x v="0"/>
    <x v="0"/>
    <n v="4"/>
    <n v="1"/>
    <n v="4273.93"/>
    <n v="4273.93"/>
  </r>
  <r>
    <x v="2"/>
    <x v="5"/>
    <x v="37"/>
    <x v="0"/>
    <x v="0"/>
    <x v="0"/>
    <n v="3"/>
    <n v="2"/>
    <n v="3230.3"/>
    <n v="3230.3"/>
  </r>
  <r>
    <x v="0"/>
    <x v="49"/>
    <x v="28"/>
    <x v="2"/>
    <x v="0"/>
    <x v="2"/>
    <n v="2"/>
    <n v="1"/>
    <n v="0"/>
    <n v="10463.99"/>
  </r>
  <r>
    <x v="3"/>
    <x v="35"/>
    <x v="16"/>
    <x v="0"/>
    <x v="0"/>
    <x v="2"/>
    <n v="14"/>
    <n v="2"/>
    <n v="13011.54"/>
    <n v="23105.78"/>
  </r>
  <r>
    <x v="2"/>
    <x v="5"/>
    <x v="24"/>
    <x v="0"/>
    <x v="0"/>
    <x v="1"/>
    <n v="1"/>
    <n v="1"/>
    <n v="14243.04"/>
    <n v="14243.04"/>
  </r>
  <r>
    <x v="1"/>
    <x v="1"/>
    <x v="2"/>
    <x v="0"/>
    <x v="0"/>
    <x v="0"/>
    <n v="4"/>
    <n v="1"/>
    <n v="1340"/>
    <n v="1340"/>
  </r>
  <r>
    <x v="0"/>
    <x v="16"/>
    <x v="34"/>
    <x v="2"/>
    <x v="0"/>
    <x v="2"/>
    <n v="2"/>
    <n v="1"/>
    <n v="9747.4500000000007"/>
    <n v="10668.89"/>
  </r>
  <r>
    <x v="1"/>
    <x v="9"/>
    <x v="6"/>
    <x v="0"/>
    <x v="0"/>
    <x v="0"/>
    <n v="4"/>
    <n v="2"/>
    <n v="19941.66"/>
    <n v="19941.66"/>
  </r>
  <r>
    <x v="2"/>
    <x v="39"/>
    <x v="35"/>
    <x v="0"/>
    <x v="0"/>
    <x v="2"/>
    <n v="1"/>
    <n v="1"/>
    <n v="9733.26"/>
    <n v="9733.26"/>
  </r>
  <r>
    <x v="0"/>
    <x v="12"/>
    <x v="6"/>
    <x v="2"/>
    <x v="0"/>
    <x v="2"/>
    <n v="21"/>
    <n v="4"/>
    <n v="46748.18"/>
    <n v="46748.18"/>
  </r>
  <r>
    <x v="2"/>
    <x v="14"/>
    <x v="24"/>
    <x v="0"/>
    <x v="0"/>
    <x v="2"/>
    <n v="0"/>
    <n v="1"/>
    <n v="25782.19"/>
    <n v="25782.19"/>
  </r>
  <r>
    <x v="2"/>
    <x v="36"/>
    <x v="11"/>
    <x v="0"/>
    <x v="0"/>
    <x v="1"/>
    <n v="115"/>
    <n v="29"/>
    <n v="277637.5"/>
    <n v="277637.5"/>
  </r>
  <r>
    <x v="0"/>
    <x v="27"/>
    <x v="21"/>
    <x v="1"/>
    <x v="0"/>
    <x v="0"/>
    <n v="18"/>
    <n v="2"/>
    <n v="28931.66"/>
    <n v="28931.66"/>
  </r>
  <r>
    <x v="2"/>
    <x v="14"/>
    <x v="7"/>
    <x v="0"/>
    <x v="0"/>
    <x v="1"/>
    <n v="217"/>
    <n v="40"/>
    <n v="529181.01"/>
    <n v="602545.86"/>
  </r>
  <r>
    <x v="2"/>
    <x v="14"/>
    <x v="40"/>
    <x v="0"/>
    <x v="0"/>
    <x v="1"/>
    <n v="2"/>
    <n v="1"/>
    <n v="1134.18"/>
    <n v="1134.18"/>
  </r>
  <r>
    <x v="1"/>
    <x v="1"/>
    <x v="32"/>
    <x v="0"/>
    <x v="0"/>
    <x v="0"/>
    <n v="4"/>
    <n v="1"/>
    <n v="19208.87"/>
    <n v="19208.87"/>
  </r>
  <r>
    <x v="2"/>
    <x v="50"/>
    <x v="37"/>
    <x v="0"/>
    <x v="0"/>
    <x v="0"/>
    <n v="157"/>
    <n v="47"/>
    <n v="396799.04"/>
    <n v="396799.04"/>
  </r>
  <r>
    <x v="0"/>
    <x v="42"/>
    <x v="21"/>
    <x v="0"/>
    <x v="0"/>
    <x v="0"/>
    <n v="4"/>
    <n v="1"/>
    <n v="11085.62"/>
    <n v="11085.62"/>
  </r>
  <r>
    <x v="3"/>
    <x v="19"/>
    <x v="19"/>
    <x v="0"/>
    <x v="0"/>
    <x v="3"/>
    <n v="22"/>
    <n v="4"/>
    <n v="34859.19"/>
    <n v="34859.19"/>
  </r>
  <r>
    <x v="1"/>
    <x v="4"/>
    <x v="9"/>
    <x v="0"/>
    <x v="0"/>
    <x v="2"/>
    <n v="131"/>
    <n v="16"/>
    <n v="294547.53000000003"/>
    <n v="436374.42"/>
  </r>
  <r>
    <x v="1"/>
    <x v="10"/>
    <x v="36"/>
    <x v="0"/>
    <x v="0"/>
    <x v="2"/>
    <n v="158"/>
    <n v="10"/>
    <n v="179406.72"/>
    <n v="357117.81"/>
  </r>
  <r>
    <x v="3"/>
    <x v="23"/>
    <x v="12"/>
    <x v="2"/>
    <x v="0"/>
    <x v="2"/>
    <n v="26"/>
    <n v="5"/>
    <n v="28840.400000000001"/>
    <n v="51887.61"/>
  </r>
  <r>
    <x v="1"/>
    <x v="9"/>
    <x v="9"/>
    <x v="0"/>
    <x v="0"/>
    <x v="1"/>
    <n v="95"/>
    <n v="1"/>
    <n v="143661.16"/>
    <n v="143661.16"/>
  </r>
  <r>
    <x v="4"/>
    <x v="57"/>
    <x v="7"/>
    <x v="0"/>
    <x v="0"/>
    <x v="1"/>
    <n v="19"/>
    <n v="3"/>
    <n v="53961.88"/>
    <n v="53961.88"/>
  </r>
  <r>
    <x v="0"/>
    <x v="45"/>
    <x v="33"/>
    <x v="0"/>
    <x v="0"/>
    <x v="0"/>
    <n v="3"/>
    <n v="1"/>
    <n v="4200.09"/>
    <n v="4200.09"/>
  </r>
  <r>
    <x v="1"/>
    <x v="10"/>
    <x v="17"/>
    <x v="0"/>
    <x v="0"/>
    <x v="3"/>
    <n v="32"/>
    <n v="7"/>
    <n v="108428.27"/>
    <n v="108428.27"/>
  </r>
  <r>
    <x v="1"/>
    <x v="4"/>
    <x v="36"/>
    <x v="0"/>
    <x v="0"/>
    <x v="3"/>
    <n v="8"/>
    <n v="6"/>
    <n v="26658.1"/>
    <n v="26658.1"/>
  </r>
  <r>
    <x v="2"/>
    <x v="39"/>
    <x v="11"/>
    <x v="0"/>
    <x v="0"/>
    <x v="0"/>
    <n v="1"/>
    <n v="1"/>
    <n v="3191.46"/>
    <n v="3191.46"/>
  </r>
  <r>
    <x v="2"/>
    <x v="39"/>
    <x v="29"/>
    <x v="2"/>
    <x v="0"/>
    <x v="2"/>
    <n v="11"/>
    <n v="3"/>
    <n v="4564.82"/>
    <n v="28388.01"/>
  </r>
  <r>
    <x v="1"/>
    <x v="1"/>
    <x v="18"/>
    <x v="0"/>
    <x v="0"/>
    <x v="1"/>
    <n v="0"/>
    <n v="1"/>
    <n v="12654.23"/>
    <n v="12654.23"/>
  </r>
  <r>
    <x v="2"/>
    <x v="11"/>
    <x v="25"/>
    <x v="0"/>
    <x v="0"/>
    <x v="1"/>
    <n v="2"/>
    <n v="1"/>
    <n v="1134.18"/>
    <n v="1134.18"/>
  </r>
  <r>
    <x v="1"/>
    <x v="31"/>
    <x v="34"/>
    <x v="0"/>
    <x v="0"/>
    <x v="0"/>
    <n v="17"/>
    <n v="2"/>
    <n v="48792.24"/>
    <n v="48792.24"/>
  </r>
  <r>
    <x v="1"/>
    <x v="31"/>
    <x v="3"/>
    <x v="2"/>
    <x v="0"/>
    <x v="2"/>
    <n v="5"/>
    <n v="1"/>
    <n v="3300.24"/>
    <n v="11250.75"/>
  </r>
  <r>
    <x v="3"/>
    <x v="30"/>
    <x v="19"/>
    <x v="0"/>
    <x v="0"/>
    <x v="0"/>
    <n v="127"/>
    <n v="18"/>
    <n v="281160.5"/>
    <n v="281160.5"/>
  </r>
  <r>
    <x v="3"/>
    <x v="8"/>
    <x v="18"/>
    <x v="0"/>
    <x v="0"/>
    <x v="1"/>
    <n v="33"/>
    <n v="3"/>
    <n v="51321.79"/>
    <n v="51321.79"/>
  </r>
  <r>
    <x v="1"/>
    <x v="31"/>
    <x v="17"/>
    <x v="0"/>
    <x v="0"/>
    <x v="1"/>
    <n v="139"/>
    <n v="38"/>
    <n v="222260.2"/>
    <n v="284700.28000000003"/>
  </r>
  <r>
    <x v="3"/>
    <x v="38"/>
    <x v="16"/>
    <x v="0"/>
    <x v="0"/>
    <x v="0"/>
    <n v="22"/>
    <n v="6"/>
    <n v="58133.83"/>
    <n v="58133.83"/>
  </r>
  <r>
    <x v="0"/>
    <x v="42"/>
    <x v="28"/>
    <x v="0"/>
    <x v="0"/>
    <x v="1"/>
    <n v="2"/>
    <n v="1"/>
    <n v="623.57000000000005"/>
    <n v="623.57000000000005"/>
  </r>
  <r>
    <x v="1"/>
    <x v="26"/>
    <x v="12"/>
    <x v="0"/>
    <x v="0"/>
    <x v="3"/>
    <n v="44"/>
    <n v="25"/>
    <n v="105372.54"/>
    <n v="118405.32"/>
  </r>
  <r>
    <x v="3"/>
    <x v="21"/>
    <x v="22"/>
    <x v="0"/>
    <x v="0"/>
    <x v="0"/>
    <n v="62"/>
    <n v="32"/>
    <n v="140090.64000000001"/>
    <n v="140090.64000000001"/>
  </r>
  <r>
    <x v="3"/>
    <x v="21"/>
    <x v="22"/>
    <x v="0"/>
    <x v="0"/>
    <x v="3"/>
    <n v="8"/>
    <n v="3"/>
    <n v="10097.85"/>
    <n v="10097.85"/>
  </r>
  <r>
    <x v="4"/>
    <x v="33"/>
    <x v="26"/>
    <x v="0"/>
    <x v="0"/>
    <x v="0"/>
    <n v="28"/>
    <n v="1"/>
    <n v="56372.84"/>
    <n v="56372.84"/>
  </r>
  <r>
    <x v="2"/>
    <x v="29"/>
    <x v="25"/>
    <x v="0"/>
    <x v="0"/>
    <x v="1"/>
    <n v="316"/>
    <n v="23"/>
    <n v="709167.74"/>
    <n v="808724.1"/>
  </r>
  <r>
    <x v="0"/>
    <x v="44"/>
    <x v="30"/>
    <x v="0"/>
    <x v="0"/>
    <x v="2"/>
    <n v="31"/>
    <n v="5"/>
    <n v="53675.11"/>
    <n v="77953.19"/>
  </r>
  <r>
    <x v="1"/>
    <x v="31"/>
    <x v="20"/>
    <x v="0"/>
    <x v="0"/>
    <x v="1"/>
    <n v="7"/>
    <n v="4"/>
    <n v="11902.29"/>
    <n v="20036.61"/>
  </r>
  <r>
    <x v="2"/>
    <x v="50"/>
    <x v="4"/>
    <x v="1"/>
    <x v="0"/>
    <x v="0"/>
    <n v="17"/>
    <n v="1"/>
    <n v="33410.44"/>
    <n v="33410.44"/>
  </r>
  <r>
    <x v="0"/>
    <x v="12"/>
    <x v="32"/>
    <x v="0"/>
    <x v="0"/>
    <x v="1"/>
    <n v="17"/>
    <n v="3"/>
    <n v="8758.59"/>
    <n v="9249.1299999999992"/>
  </r>
  <r>
    <x v="1"/>
    <x v="3"/>
    <x v="32"/>
    <x v="0"/>
    <x v="0"/>
    <x v="0"/>
    <n v="8"/>
    <n v="1"/>
    <n v="7393.48"/>
    <n v="7393.48"/>
  </r>
  <r>
    <x v="3"/>
    <x v="22"/>
    <x v="16"/>
    <x v="2"/>
    <x v="0"/>
    <x v="2"/>
    <n v="2"/>
    <n v="1"/>
    <n v="6893.61"/>
    <n v="6893.61"/>
  </r>
  <r>
    <x v="3"/>
    <x v="8"/>
    <x v="31"/>
    <x v="0"/>
    <x v="0"/>
    <x v="3"/>
    <n v="2"/>
    <n v="1"/>
    <n v="4451.9399999999996"/>
    <n v="4451.9399999999996"/>
  </r>
  <r>
    <x v="1"/>
    <x v="3"/>
    <x v="20"/>
    <x v="0"/>
    <x v="0"/>
    <x v="3"/>
    <n v="3"/>
    <n v="3"/>
    <n v="16013.46"/>
    <n v="16013.46"/>
  </r>
  <r>
    <x v="4"/>
    <x v="33"/>
    <x v="8"/>
    <x v="0"/>
    <x v="0"/>
    <x v="0"/>
    <n v="3"/>
    <n v="1"/>
    <n v="1316"/>
    <n v="1316"/>
  </r>
  <r>
    <x v="2"/>
    <x v="29"/>
    <x v="7"/>
    <x v="0"/>
    <x v="0"/>
    <x v="0"/>
    <n v="25"/>
    <n v="1"/>
    <n v="2654.03"/>
    <n v="2654.03"/>
  </r>
  <r>
    <x v="3"/>
    <x v="35"/>
    <x v="35"/>
    <x v="0"/>
    <x v="0"/>
    <x v="3"/>
    <n v="0"/>
    <n v="1"/>
    <n v="1135.05"/>
    <n v="1135.05"/>
  </r>
  <r>
    <x v="0"/>
    <x v="27"/>
    <x v="26"/>
    <x v="0"/>
    <x v="0"/>
    <x v="2"/>
    <n v="7"/>
    <n v="2"/>
    <n v="0"/>
    <n v="18328.259999999998"/>
  </r>
  <r>
    <x v="3"/>
    <x v="6"/>
    <x v="11"/>
    <x v="0"/>
    <x v="0"/>
    <x v="1"/>
    <n v="3"/>
    <n v="1"/>
    <n v="0"/>
    <n v="15306.19"/>
  </r>
  <r>
    <x v="0"/>
    <x v="7"/>
    <x v="27"/>
    <x v="0"/>
    <x v="0"/>
    <x v="3"/>
    <n v="4"/>
    <n v="1"/>
    <n v="1340"/>
    <n v="6494.22"/>
  </r>
  <r>
    <x v="1"/>
    <x v="1"/>
    <x v="17"/>
    <x v="0"/>
    <x v="0"/>
    <x v="0"/>
    <n v="122"/>
    <n v="25"/>
    <n v="274167.89"/>
    <n v="274167.89"/>
  </r>
  <r>
    <x v="1"/>
    <x v="4"/>
    <x v="1"/>
    <x v="0"/>
    <x v="0"/>
    <x v="0"/>
    <n v="52"/>
    <n v="6"/>
    <n v="175761.88"/>
    <n v="175761.88"/>
  </r>
  <r>
    <x v="1"/>
    <x v="9"/>
    <x v="36"/>
    <x v="0"/>
    <x v="0"/>
    <x v="3"/>
    <n v="23"/>
    <n v="6"/>
    <n v="72057.679999999993"/>
    <n v="72057.679999999993"/>
  </r>
  <r>
    <x v="1"/>
    <x v="4"/>
    <x v="9"/>
    <x v="0"/>
    <x v="0"/>
    <x v="0"/>
    <n v="289"/>
    <n v="54"/>
    <n v="396599.7"/>
    <n v="396599.7"/>
  </r>
  <r>
    <x v="3"/>
    <x v="38"/>
    <x v="38"/>
    <x v="0"/>
    <x v="0"/>
    <x v="0"/>
    <n v="75"/>
    <n v="22"/>
    <n v="139631.87"/>
    <n v="139631.87"/>
  </r>
  <r>
    <x v="0"/>
    <x v="0"/>
    <x v="0"/>
    <x v="0"/>
    <x v="0"/>
    <x v="1"/>
    <n v="565"/>
    <n v="47"/>
    <n v="1088243.8600000001"/>
    <n v="1125945.67"/>
  </r>
  <r>
    <x v="0"/>
    <x v="27"/>
    <x v="26"/>
    <x v="0"/>
    <x v="0"/>
    <x v="1"/>
    <n v="48"/>
    <n v="9"/>
    <n v="80183.77"/>
    <n v="113912.34"/>
  </r>
  <r>
    <x v="1"/>
    <x v="31"/>
    <x v="2"/>
    <x v="0"/>
    <x v="0"/>
    <x v="3"/>
    <n v="18"/>
    <n v="5"/>
    <n v="78577.91"/>
    <n v="78577.91"/>
  </r>
  <r>
    <x v="0"/>
    <x v="16"/>
    <x v="32"/>
    <x v="2"/>
    <x v="0"/>
    <x v="2"/>
    <n v="6"/>
    <n v="2"/>
    <n v="12477.55"/>
    <n v="12477.55"/>
  </r>
  <r>
    <x v="0"/>
    <x v="44"/>
    <x v="30"/>
    <x v="0"/>
    <x v="0"/>
    <x v="0"/>
    <n v="37"/>
    <n v="7"/>
    <n v="52196.99"/>
    <n v="52196.99"/>
  </r>
  <r>
    <x v="2"/>
    <x v="11"/>
    <x v="41"/>
    <x v="0"/>
    <x v="0"/>
    <x v="1"/>
    <n v="1"/>
    <n v="1"/>
    <n v="3495.73"/>
    <n v="4798.47"/>
  </r>
  <r>
    <x v="3"/>
    <x v="30"/>
    <x v="16"/>
    <x v="0"/>
    <x v="0"/>
    <x v="3"/>
    <n v="20"/>
    <n v="4"/>
    <n v="19101.14"/>
    <n v="51564.7"/>
  </r>
  <r>
    <x v="1"/>
    <x v="4"/>
    <x v="31"/>
    <x v="0"/>
    <x v="0"/>
    <x v="1"/>
    <n v="13"/>
    <n v="5"/>
    <n v="5377.55"/>
    <n v="5377.55"/>
  </r>
  <r>
    <x v="2"/>
    <x v="50"/>
    <x v="29"/>
    <x v="0"/>
    <x v="0"/>
    <x v="2"/>
    <n v="8"/>
    <n v="1"/>
    <n v="1408"/>
    <n v="12346.81"/>
  </r>
  <r>
    <x v="2"/>
    <x v="34"/>
    <x v="25"/>
    <x v="2"/>
    <x v="0"/>
    <x v="2"/>
    <n v="4"/>
    <n v="2"/>
    <n v="8952.02"/>
    <n v="8952.02"/>
  </r>
  <r>
    <x v="1"/>
    <x v="32"/>
    <x v="2"/>
    <x v="0"/>
    <x v="0"/>
    <x v="3"/>
    <n v="2"/>
    <n v="1"/>
    <n v="2678.2"/>
    <n v="2678.2"/>
  </r>
  <r>
    <x v="0"/>
    <x v="42"/>
    <x v="14"/>
    <x v="1"/>
    <x v="0"/>
    <x v="0"/>
    <n v="4"/>
    <n v="1"/>
    <n v="6206.73"/>
    <n v="6206.73"/>
  </r>
  <r>
    <x v="0"/>
    <x v="0"/>
    <x v="26"/>
    <x v="0"/>
    <x v="0"/>
    <x v="0"/>
    <n v="12"/>
    <n v="1"/>
    <n v="1800"/>
    <n v="1800"/>
  </r>
  <r>
    <x v="0"/>
    <x v="42"/>
    <x v="26"/>
    <x v="0"/>
    <x v="0"/>
    <x v="3"/>
    <n v="13"/>
    <n v="2"/>
    <n v="17919.939999999999"/>
    <n v="17919.939999999999"/>
  </r>
  <r>
    <x v="3"/>
    <x v="22"/>
    <x v="22"/>
    <x v="0"/>
    <x v="0"/>
    <x v="3"/>
    <n v="0"/>
    <n v="1"/>
    <n v="7871.27"/>
    <n v="7871.27"/>
  </r>
  <r>
    <x v="3"/>
    <x v="35"/>
    <x v="37"/>
    <x v="0"/>
    <x v="0"/>
    <x v="0"/>
    <n v="5"/>
    <n v="1"/>
    <n v="15503.25"/>
    <n v="15503.25"/>
  </r>
  <r>
    <x v="3"/>
    <x v="21"/>
    <x v="35"/>
    <x v="0"/>
    <x v="0"/>
    <x v="0"/>
    <n v="8"/>
    <n v="1"/>
    <n v="1614"/>
    <n v="1614"/>
  </r>
  <r>
    <x v="2"/>
    <x v="36"/>
    <x v="24"/>
    <x v="0"/>
    <x v="0"/>
    <x v="2"/>
    <n v="7"/>
    <n v="1"/>
    <n v="10109.92"/>
    <n v="10109.92"/>
  </r>
  <r>
    <x v="0"/>
    <x v="40"/>
    <x v="30"/>
    <x v="0"/>
    <x v="0"/>
    <x v="0"/>
    <n v="601"/>
    <n v="126"/>
    <n v="1096910.56"/>
    <n v="1096910.56"/>
  </r>
  <r>
    <x v="1"/>
    <x v="32"/>
    <x v="20"/>
    <x v="0"/>
    <x v="0"/>
    <x v="1"/>
    <n v="177"/>
    <n v="39"/>
    <n v="621353.93999999994"/>
    <n v="655299.32999999996"/>
  </r>
  <r>
    <x v="2"/>
    <x v="39"/>
    <x v="4"/>
    <x v="0"/>
    <x v="0"/>
    <x v="1"/>
    <n v="80"/>
    <n v="22"/>
    <n v="179103.86"/>
    <n v="179103.86"/>
  </r>
  <r>
    <x v="0"/>
    <x v="27"/>
    <x v="34"/>
    <x v="0"/>
    <x v="0"/>
    <x v="0"/>
    <n v="29"/>
    <n v="11"/>
    <n v="47762.559999999998"/>
    <n v="47762.559999999998"/>
  </r>
  <r>
    <x v="3"/>
    <x v="24"/>
    <x v="13"/>
    <x v="0"/>
    <x v="0"/>
    <x v="3"/>
    <n v="60"/>
    <n v="11"/>
    <n v="189561.07"/>
    <n v="201507.08"/>
  </r>
  <r>
    <x v="2"/>
    <x v="41"/>
    <x v="24"/>
    <x v="0"/>
    <x v="0"/>
    <x v="1"/>
    <n v="19"/>
    <n v="3"/>
    <n v="3566.5"/>
    <n v="50428.75"/>
  </r>
  <r>
    <x v="3"/>
    <x v="23"/>
    <x v="12"/>
    <x v="0"/>
    <x v="0"/>
    <x v="1"/>
    <n v="136"/>
    <n v="6"/>
    <n v="217145.94"/>
    <n v="229771.85"/>
  </r>
  <r>
    <x v="2"/>
    <x v="14"/>
    <x v="24"/>
    <x v="0"/>
    <x v="0"/>
    <x v="1"/>
    <n v="15"/>
    <n v="4"/>
    <n v="52867.29"/>
    <n v="67577.36"/>
  </r>
  <r>
    <x v="3"/>
    <x v="15"/>
    <x v="4"/>
    <x v="2"/>
    <x v="0"/>
    <x v="2"/>
    <n v="53"/>
    <n v="3"/>
    <n v="119049.18"/>
    <n v="119660.03"/>
  </r>
  <r>
    <x v="0"/>
    <x v="16"/>
    <x v="12"/>
    <x v="1"/>
    <x v="0"/>
    <x v="3"/>
    <n v="0"/>
    <n v="1"/>
    <n v="1884.27"/>
    <n v="1884.27"/>
  </r>
  <r>
    <x v="3"/>
    <x v="6"/>
    <x v="5"/>
    <x v="0"/>
    <x v="0"/>
    <x v="3"/>
    <n v="9"/>
    <n v="4"/>
    <n v="6919.28"/>
    <n v="19153.900000000001"/>
  </r>
  <r>
    <x v="0"/>
    <x v="40"/>
    <x v="31"/>
    <x v="2"/>
    <x v="0"/>
    <x v="2"/>
    <n v="24"/>
    <n v="7"/>
    <n v="6383.85"/>
    <n v="117666.14"/>
  </r>
  <r>
    <x v="3"/>
    <x v="8"/>
    <x v="13"/>
    <x v="0"/>
    <x v="0"/>
    <x v="0"/>
    <n v="53"/>
    <n v="13"/>
    <n v="114272.34"/>
    <n v="114272.34"/>
  </r>
  <r>
    <x v="0"/>
    <x v="40"/>
    <x v="22"/>
    <x v="0"/>
    <x v="0"/>
    <x v="0"/>
    <n v="23"/>
    <n v="7"/>
    <n v="19254.59"/>
    <n v="19254.59"/>
  </r>
  <r>
    <x v="0"/>
    <x v="45"/>
    <x v="23"/>
    <x v="0"/>
    <x v="0"/>
    <x v="1"/>
    <n v="2"/>
    <n v="1"/>
    <n v="0"/>
    <n v="13692.78"/>
  </r>
  <r>
    <x v="2"/>
    <x v="5"/>
    <x v="4"/>
    <x v="0"/>
    <x v="0"/>
    <x v="1"/>
    <n v="22"/>
    <n v="4"/>
    <n v="36383.949999999997"/>
    <n v="36383.949999999997"/>
  </r>
  <r>
    <x v="1"/>
    <x v="2"/>
    <x v="20"/>
    <x v="0"/>
    <x v="0"/>
    <x v="3"/>
    <n v="11"/>
    <n v="3"/>
    <n v="14174.43"/>
    <n v="14174.43"/>
  </r>
  <r>
    <x v="0"/>
    <x v="44"/>
    <x v="30"/>
    <x v="2"/>
    <x v="0"/>
    <x v="2"/>
    <n v="12"/>
    <n v="1"/>
    <n v="1560.25"/>
    <n v="41825.46"/>
  </r>
  <r>
    <x v="0"/>
    <x v="13"/>
    <x v="34"/>
    <x v="0"/>
    <x v="0"/>
    <x v="2"/>
    <n v="0"/>
    <n v="1"/>
    <n v="0"/>
    <n v="45180.24"/>
  </r>
  <r>
    <x v="3"/>
    <x v="22"/>
    <x v="13"/>
    <x v="0"/>
    <x v="0"/>
    <x v="1"/>
    <n v="26"/>
    <n v="2"/>
    <n v="38041.019999999997"/>
    <n v="38041.019999999997"/>
  </r>
  <r>
    <x v="0"/>
    <x v="45"/>
    <x v="21"/>
    <x v="0"/>
    <x v="0"/>
    <x v="0"/>
    <n v="455"/>
    <n v="101"/>
    <n v="824485.24"/>
    <n v="824485.24"/>
  </r>
  <r>
    <x v="0"/>
    <x v="49"/>
    <x v="26"/>
    <x v="0"/>
    <x v="0"/>
    <x v="2"/>
    <n v="7"/>
    <n v="4"/>
    <n v="147097.44"/>
    <n v="147672.06"/>
  </r>
  <r>
    <x v="0"/>
    <x v="44"/>
    <x v="21"/>
    <x v="0"/>
    <x v="0"/>
    <x v="0"/>
    <n v="129"/>
    <n v="25"/>
    <n v="226785.36"/>
    <n v="226785.36"/>
  </r>
  <r>
    <x v="1"/>
    <x v="31"/>
    <x v="1"/>
    <x v="0"/>
    <x v="0"/>
    <x v="3"/>
    <n v="35"/>
    <n v="9"/>
    <n v="91687.7"/>
    <n v="91687.7"/>
  </r>
  <r>
    <x v="1"/>
    <x v="2"/>
    <x v="14"/>
    <x v="1"/>
    <x v="0"/>
    <x v="0"/>
    <n v="0"/>
    <n v="1"/>
    <n v="14320.85"/>
    <n v="14320.85"/>
  </r>
  <r>
    <x v="0"/>
    <x v="49"/>
    <x v="34"/>
    <x v="0"/>
    <x v="0"/>
    <x v="2"/>
    <n v="15"/>
    <n v="4"/>
    <n v="29415.16"/>
    <n v="32415.16"/>
  </r>
  <r>
    <x v="0"/>
    <x v="13"/>
    <x v="27"/>
    <x v="0"/>
    <x v="0"/>
    <x v="3"/>
    <n v="16"/>
    <n v="2"/>
    <n v="9639.6"/>
    <n v="22409.5"/>
  </r>
  <r>
    <x v="3"/>
    <x v="35"/>
    <x v="16"/>
    <x v="1"/>
    <x v="0"/>
    <x v="1"/>
    <n v="162"/>
    <n v="4"/>
    <n v="294384.98"/>
    <n v="330240.83"/>
  </r>
  <r>
    <x v="3"/>
    <x v="22"/>
    <x v="33"/>
    <x v="1"/>
    <x v="0"/>
    <x v="0"/>
    <n v="13"/>
    <n v="1"/>
    <n v="24859.05"/>
    <n v="24859.05"/>
  </r>
  <r>
    <x v="3"/>
    <x v="15"/>
    <x v="5"/>
    <x v="0"/>
    <x v="0"/>
    <x v="1"/>
    <n v="155"/>
    <n v="18"/>
    <n v="266474.37"/>
    <n v="266474.37"/>
  </r>
  <r>
    <x v="1"/>
    <x v="31"/>
    <x v="32"/>
    <x v="0"/>
    <x v="0"/>
    <x v="0"/>
    <n v="10"/>
    <n v="2"/>
    <n v="128931.25"/>
    <n v="128931.25"/>
  </r>
  <r>
    <x v="3"/>
    <x v="19"/>
    <x v="12"/>
    <x v="0"/>
    <x v="0"/>
    <x v="2"/>
    <n v="27"/>
    <n v="3"/>
    <n v="11411.57"/>
    <n v="61989.1"/>
  </r>
  <r>
    <x v="1"/>
    <x v="9"/>
    <x v="2"/>
    <x v="0"/>
    <x v="0"/>
    <x v="2"/>
    <n v="0"/>
    <n v="1"/>
    <n v="0"/>
    <n v="16086.34"/>
  </r>
  <r>
    <x v="3"/>
    <x v="38"/>
    <x v="12"/>
    <x v="0"/>
    <x v="0"/>
    <x v="0"/>
    <n v="6"/>
    <n v="1"/>
    <n v="1364"/>
    <n v="1364"/>
  </r>
  <r>
    <x v="0"/>
    <x v="40"/>
    <x v="18"/>
    <x v="0"/>
    <x v="0"/>
    <x v="2"/>
    <n v="3"/>
    <n v="1"/>
    <n v="9567.99"/>
    <n v="9567.99"/>
  </r>
  <r>
    <x v="0"/>
    <x v="45"/>
    <x v="18"/>
    <x v="0"/>
    <x v="0"/>
    <x v="1"/>
    <n v="1"/>
    <n v="1"/>
    <n v="7658.12"/>
    <n v="8470.09"/>
  </r>
  <r>
    <x v="3"/>
    <x v="35"/>
    <x v="29"/>
    <x v="1"/>
    <x v="0"/>
    <x v="1"/>
    <n v="0"/>
    <n v="1"/>
    <n v="32577.64"/>
    <n v="32577.64"/>
  </r>
  <r>
    <x v="3"/>
    <x v="19"/>
    <x v="4"/>
    <x v="1"/>
    <x v="0"/>
    <x v="1"/>
    <n v="25"/>
    <n v="1"/>
    <n v="35951.9"/>
    <n v="35951.9"/>
  </r>
  <r>
    <x v="3"/>
    <x v="19"/>
    <x v="15"/>
    <x v="0"/>
    <x v="0"/>
    <x v="2"/>
    <n v="9"/>
    <n v="1"/>
    <n v="30297.360000000001"/>
    <n v="30297.360000000001"/>
  </r>
  <r>
    <x v="0"/>
    <x v="44"/>
    <x v="28"/>
    <x v="0"/>
    <x v="0"/>
    <x v="0"/>
    <n v="505"/>
    <n v="122"/>
    <n v="940926.01"/>
    <n v="940926.01"/>
  </r>
  <r>
    <x v="0"/>
    <x v="27"/>
    <x v="12"/>
    <x v="0"/>
    <x v="0"/>
    <x v="3"/>
    <n v="0"/>
    <n v="30"/>
    <n v="263345.21000000002"/>
    <n v="290833.17"/>
  </r>
  <r>
    <x v="3"/>
    <x v="24"/>
    <x v="22"/>
    <x v="0"/>
    <x v="0"/>
    <x v="3"/>
    <n v="188"/>
    <n v="25"/>
    <n v="338036.98"/>
    <n v="340634.52"/>
  </r>
  <r>
    <x v="1"/>
    <x v="3"/>
    <x v="1"/>
    <x v="0"/>
    <x v="0"/>
    <x v="0"/>
    <n v="43"/>
    <n v="21"/>
    <n v="77131.77"/>
    <n v="77131.77"/>
  </r>
  <r>
    <x v="3"/>
    <x v="38"/>
    <x v="39"/>
    <x v="0"/>
    <x v="0"/>
    <x v="1"/>
    <n v="28"/>
    <n v="7"/>
    <n v="48640.33"/>
    <n v="48640.33"/>
  </r>
  <r>
    <x v="2"/>
    <x v="5"/>
    <x v="35"/>
    <x v="0"/>
    <x v="0"/>
    <x v="0"/>
    <n v="119"/>
    <n v="23"/>
    <n v="287045.42"/>
    <n v="287045.42"/>
  </r>
  <r>
    <x v="2"/>
    <x v="29"/>
    <x v="7"/>
    <x v="0"/>
    <x v="0"/>
    <x v="3"/>
    <n v="4"/>
    <n v="3"/>
    <n v="18037.39"/>
    <n v="19544.88"/>
  </r>
  <r>
    <x v="0"/>
    <x v="40"/>
    <x v="31"/>
    <x v="0"/>
    <x v="0"/>
    <x v="2"/>
    <n v="20"/>
    <n v="3"/>
    <n v="5201.54"/>
    <n v="42249.32"/>
  </r>
  <r>
    <x v="3"/>
    <x v="22"/>
    <x v="30"/>
    <x v="0"/>
    <x v="0"/>
    <x v="1"/>
    <n v="2"/>
    <n v="1"/>
    <n v="2293.4699999999998"/>
    <n v="2293.4699999999998"/>
  </r>
  <r>
    <x v="2"/>
    <x v="39"/>
    <x v="4"/>
    <x v="0"/>
    <x v="0"/>
    <x v="3"/>
    <n v="64"/>
    <n v="15"/>
    <n v="109506.43"/>
    <n v="109506.43"/>
  </r>
  <r>
    <x v="0"/>
    <x v="12"/>
    <x v="10"/>
    <x v="0"/>
    <x v="0"/>
    <x v="2"/>
    <n v="47"/>
    <n v="7"/>
    <n v="71153.070000000007"/>
    <n v="116660.82"/>
  </r>
  <r>
    <x v="2"/>
    <x v="36"/>
    <x v="40"/>
    <x v="0"/>
    <x v="0"/>
    <x v="2"/>
    <n v="13"/>
    <n v="2"/>
    <n v="32653.47"/>
    <n v="52653.57"/>
  </r>
  <r>
    <x v="2"/>
    <x v="5"/>
    <x v="41"/>
    <x v="0"/>
    <x v="0"/>
    <x v="2"/>
    <n v="2"/>
    <n v="1"/>
    <n v="4621"/>
    <n v="4621"/>
  </r>
  <r>
    <x v="1"/>
    <x v="32"/>
    <x v="0"/>
    <x v="2"/>
    <x v="0"/>
    <x v="2"/>
    <n v="27"/>
    <n v="8"/>
    <n v="38928.61"/>
    <n v="86498.67"/>
  </r>
  <r>
    <x v="0"/>
    <x v="7"/>
    <x v="14"/>
    <x v="0"/>
    <x v="0"/>
    <x v="1"/>
    <n v="2"/>
    <n v="1"/>
    <n v="9459.89"/>
    <n v="9459.89"/>
  </r>
  <r>
    <x v="3"/>
    <x v="6"/>
    <x v="41"/>
    <x v="0"/>
    <x v="0"/>
    <x v="3"/>
    <n v="6"/>
    <n v="1"/>
    <n v="8405.7199999999993"/>
    <n v="8405.7199999999993"/>
  </r>
  <r>
    <x v="1"/>
    <x v="31"/>
    <x v="0"/>
    <x v="0"/>
    <x v="0"/>
    <x v="0"/>
    <n v="5"/>
    <n v="3"/>
    <n v="8185.41"/>
    <n v="8185.41"/>
  </r>
  <r>
    <x v="1"/>
    <x v="31"/>
    <x v="19"/>
    <x v="0"/>
    <x v="0"/>
    <x v="1"/>
    <n v="2"/>
    <n v="1"/>
    <n v="5859.92"/>
    <n v="5859.92"/>
  </r>
  <r>
    <x v="0"/>
    <x v="44"/>
    <x v="18"/>
    <x v="0"/>
    <x v="0"/>
    <x v="3"/>
    <n v="0"/>
    <n v="1"/>
    <n v="7867.51"/>
    <n v="7867.51"/>
  </r>
  <r>
    <x v="2"/>
    <x v="29"/>
    <x v="37"/>
    <x v="0"/>
    <x v="0"/>
    <x v="0"/>
    <n v="600"/>
    <n v="114"/>
    <n v="1272394.01"/>
    <n v="1272394.01"/>
  </r>
  <r>
    <x v="1"/>
    <x v="10"/>
    <x v="12"/>
    <x v="0"/>
    <x v="0"/>
    <x v="3"/>
    <n v="0"/>
    <n v="18"/>
    <n v="171184.79"/>
    <n v="208412.21"/>
  </r>
  <r>
    <x v="2"/>
    <x v="39"/>
    <x v="29"/>
    <x v="0"/>
    <x v="0"/>
    <x v="1"/>
    <n v="60"/>
    <n v="16"/>
    <n v="146892.10999999999"/>
    <n v="189777.64"/>
  </r>
  <r>
    <x v="1"/>
    <x v="2"/>
    <x v="0"/>
    <x v="0"/>
    <x v="0"/>
    <x v="0"/>
    <n v="32"/>
    <n v="7"/>
    <n v="81559.8"/>
    <n v="81559.8"/>
  </r>
  <r>
    <x v="0"/>
    <x v="42"/>
    <x v="14"/>
    <x v="0"/>
    <x v="0"/>
    <x v="1"/>
    <n v="8"/>
    <n v="3"/>
    <n v="39834.559999999998"/>
    <n v="47622.81"/>
  </r>
  <r>
    <x v="2"/>
    <x v="11"/>
    <x v="35"/>
    <x v="0"/>
    <x v="0"/>
    <x v="1"/>
    <n v="43"/>
    <n v="9"/>
    <n v="148544.29"/>
    <n v="148544.29"/>
  </r>
  <r>
    <x v="1"/>
    <x v="2"/>
    <x v="1"/>
    <x v="0"/>
    <x v="0"/>
    <x v="2"/>
    <n v="4"/>
    <n v="1"/>
    <n v="1555.53"/>
    <n v="1555.53"/>
  </r>
  <r>
    <x v="0"/>
    <x v="28"/>
    <x v="26"/>
    <x v="2"/>
    <x v="0"/>
    <x v="2"/>
    <n v="29"/>
    <n v="6"/>
    <n v="49822.35"/>
    <n v="85927.99"/>
  </r>
  <r>
    <x v="1"/>
    <x v="48"/>
    <x v="10"/>
    <x v="0"/>
    <x v="0"/>
    <x v="0"/>
    <n v="18"/>
    <n v="5"/>
    <n v="58566.23"/>
    <n v="58566.23"/>
  </r>
  <r>
    <x v="1"/>
    <x v="26"/>
    <x v="1"/>
    <x v="0"/>
    <x v="0"/>
    <x v="3"/>
    <n v="6"/>
    <n v="1"/>
    <n v="1316"/>
    <n v="7177.42"/>
  </r>
  <r>
    <x v="2"/>
    <x v="50"/>
    <x v="24"/>
    <x v="0"/>
    <x v="0"/>
    <x v="0"/>
    <n v="1"/>
    <n v="1"/>
    <n v="42984.03"/>
    <n v="42984.03"/>
  </r>
  <r>
    <x v="1"/>
    <x v="4"/>
    <x v="35"/>
    <x v="0"/>
    <x v="0"/>
    <x v="3"/>
    <n v="0"/>
    <n v="1"/>
    <n v="2937.29"/>
    <n v="2937.29"/>
  </r>
  <r>
    <x v="0"/>
    <x v="7"/>
    <x v="10"/>
    <x v="2"/>
    <x v="0"/>
    <x v="2"/>
    <n v="4"/>
    <n v="1"/>
    <n v="1340"/>
    <n v="21964.33"/>
  </r>
  <r>
    <x v="3"/>
    <x v="8"/>
    <x v="31"/>
    <x v="0"/>
    <x v="0"/>
    <x v="2"/>
    <n v="1"/>
    <n v="1"/>
    <n v="2283.6999999999998"/>
    <n v="2283.6999999999998"/>
  </r>
  <r>
    <x v="3"/>
    <x v="6"/>
    <x v="12"/>
    <x v="1"/>
    <x v="0"/>
    <x v="0"/>
    <n v="8"/>
    <n v="1"/>
    <n v="16914.43"/>
    <n v="16914.43"/>
  </r>
  <r>
    <x v="1"/>
    <x v="54"/>
    <x v="17"/>
    <x v="0"/>
    <x v="0"/>
    <x v="2"/>
    <n v="11"/>
    <n v="1"/>
    <n v="19518.46"/>
    <n v="21042.5"/>
  </r>
  <r>
    <x v="2"/>
    <x v="11"/>
    <x v="37"/>
    <x v="0"/>
    <x v="0"/>
    <x v="1"/>
    <n v="2"/>
    <n v="1"/>
    <n v="3498.07"/>
    <n v="3498.07"/>
  </r>
  <r>
    <x v="5"/>
    <x v="59"/>
    <x v="0"/>
    <x v="0"/>
    <x v="0"/>
    <x v="1"/>
    <n v="3"/>
    <n v="1"/>
    <n v="10086.14"/>
    <n v="10086.14"/>
  </r>
  <r>
    <x v="1"/>
    <x v="26"/>
    <x v="8"/>
    <x v="0"/>
    <x v="0"/>
    <x v="2"/>
    <n v="3"/>
    <n v="1"/>
    <n v="0"/>
    <n v="6422.69"/>
  </r>
  <r>
    <x v="3"/>
    <x v="30"/>
    <x v="15"/>
    <x v="2"/>
    <x v="0"/>
    <x v="2"/>
    <n v="3"/>
    <n v="1"/>
    <n v="4185.3999999999996"/>
    <n v="5495.14"/>
  </r>
  <r>
    <x v="2"/>
    <x v="60"/>
    <x v="24"/>
    <x v="0"/>
    <x v="0"/>
    <x v="0"/>
    <n v="95"/>
    <n v="31"/>
    <n v="272819.95"/>
    <n v="272819.95"/>
  </r>
  <r>
    <x v="3"/>
    <x v="30"/>
    <x v="16"/>
    <x v="0"/>
    <x v="0"/>
    <x v="1"/>
    <n v="134"/>
    <n v="26"/>
    <n v="219850.18"/>
    <n v="273547.03999999998"/>
  </r>
  <r>
    <x v="1"/>
    <x v="2"/>
    <x v="0"/>
    <x v="0"/>
    <x v="0"/>
    <x v="2"/>
    <n v="4"/>
    <n v="2"/>
    <n v="0"/>
    <n v="45343.95"/>
  </r>
  <r>
    <x v="0"/>
    <x v="0"/>
    <x v="0"/>
    <x v="0"/>
    <x v="0"/>
    <x v="3"/>
    <n v="31"/>
    <n v="13"/>
    <n v="69496.39"/>
    <n v="69496.39"/>
  </r>
  <r>
    <x v="1"/>
    <x v="32"/>
    <x v="10"/>
    <x v="0"/>
    <x v="0"/>
    <x v="0"/>
    <n v="0"/>
    <n v="3"/>
    <n v="10852.2"/>
    <n v="10852.2"/>
  </r>
  <r>
    <x v="1"/>
    <x v="20"/>
    <x v="20"/>
    <x v="0"/>
    <x v="0"/>
    <x v="0"/>
    <n v="21"/>
    <n v="1"/>
    <n v="29165.25"/>
    <n v="29165.25"/>
  </r>
  <r>
    <x v="3"/>
    <x v="53"/>
    <x v="39"/>
    <x v="0"/>
    <x v="0"/>
    <x v="1"/>
    <n v="25"/>
    <n v="8"/>
    <n v="23284.38"/>
    <n v="40611.82"/>
  </r>
  <r>
    <x v="2"/>
    <x v="14"/>
    <x v="11"/>
    <x v="0"/>
    <x v="0"/>
    <x v="0"/>
    <n v="91"/>
    <n v="13"/>
    <n v="112214.27"/>
    <n v="112214.27"/>
  </r>
  <r>
    <x v="1"/>
    <x v="1"/>
    <x v="1"/>
    <x v="0"/>
    <x v="0"/>
    <x v="1"/>
    <n v="30"/>
    <n v="5"/>
    <n v="125032.03"/>
    <n v="126514.24000000001"/>
  </r>
  <r>
    <x v="2"/>
    <x v="50"/>
    <x v="24"/>
    <x v="0"/>
    <x v="0"/>
    <x v="1"/>
    <n v="15"/>
    <n v="1"/>
    <n v="56926.559999999998"/>
    <n v="56926.559999999998"/>
  </r>
  <r>
    <x v="0"/>
    <x v="16"/>
    <x v="32"/>
    <x v="0"/>
    <x v="0"/>
    <x v="2"/>
    <n v="7"/>
    <n v="4"/>
    <n v="11536.4"/>
    <n v="11536.4"/>
  </r>
  <r>
    <x v="2"/>
    <x v="39"/>
    <x v="4"/>
    <x v="0"/>
    <x v="0"/>
    <x v="2"/>
    <n v="2"/>
    <n v="1"/>
    <n v="3299.83"/>
    <n v="3299.83"/>
  </r>
  <r>
    <x v="3"/>
    <x v="19"/>
    <x v="15"/>
    <x v="2"/>
    <x v="0"/>
    <x v="2"/>
    <n v="4"/>
    <n v="2"/>
    <n v="0"/>
    <n v="17476.46"/>
  </r>
  <r>
    <x v="1"/>
    <x v="9"/>
    <x v="36"/>
    <x v="1"/>
    <x v="0"/>
    <x v="0"/>
    <n v="13"/>
    <n v="1"/>
    <n v="17506.189999999999"/>
    <n v="17506.189999999999"/>
  </r>
  <r>
    <x v="0"/>
    <x v="16"/>
    <x v="26"/>
    <x v="0"/>
    <x v="0"/>
    <x v="3"/>
    <n v="0"/>
    <n v="1"/>
    <n v="5488.06"/>
    <n v="5488.06"/>
  </r>
  <r>
    <x v="0"/>
    <x v="0"/>
    <x v="27"/>
    <x v="0"/>
    <x v="0"/>
    <x v="1"/>
    <n v="150"/>
    <n v="1"/>
    <n v="212792.24"/>
    <n v="212792.24"/>
  </r>
  <r>
    <x v="3"/>
    <x v="24"/>
    <x v="4"/>
    <x v="0"/>
    <x v="0"/>
    <x v="0"/>
    <n v="0"/>
    <n v="1"/>
    <n v="13050.12"/>
    <n v="13050.12"/>
  </r>
  <r>
    <x v="5"/>
    <x v="61"/>
    <x v="8"/>
    <x v="0"/>
    <x v="0"/>
    <x v="3"/>
    <n v="3"/>
    <n v="1"/>
    <n v="16832.14"/>
    <n v="16832.14"/>
  </r>
  <r>
    <x v="1"/>
    <x v="4"/>
    <x v="9"/>
    <x v="0"/>
    <x v="0"/>
    <x v="1"/>
    <n v="251"/>
    <n v="63"/>
    <n v="425081.54"/>
    <n v="518339.72"/>
  </r>
  <r>
    <x v="0"/>
    <x v="49"/>
    <x v="34"/>
    <x v="0"/>
    <x v="0"/>
    <x v="0"/>
    <n v="205"/>
    <n v="29"/>
    <n v="429715.38"/>
    <n v="429715.38"/>
  </r>
  <r>
    <x v="0"/>
    <x v="12"/>
    <x v="12"/>
    <x v="0"/>
    <x v="0"/>
    <x v="3"/>
    <n v="0"/>
    <n v="35"/>
    <n v="255230.33"/>
    <n v="321961.65999999997"/>
  </r>
  <r>
    <x v="1"/>
    <x v="54"/>
    <x v="12"/>
    <x v="0"/>
    <x v="0"/>
    <x v="3"/>
    <n v="27"/>
    <n v="15"/>
    <n v="64328.21"/>
    <n v="64328.21"/>
  </r>
  <r>
    <x v="3"/>
    <x v="38"/>
    <x v="16"/>
    <x v="2"/>
    <x v="0"/>
    <x v="2"/>
    <n v="4"/>
    <n v="1"/>
    <n v="1364"/>
    <n v="30154.05"/>
  </r>
  <r>
    <x v="3"/>
    <x v="30"/>
    <x v="5"/>
    <x v="0"/>
    <x v="0"/>
    <x v="1"/>
    <n v="40"/>
    <n v="7"/>
    <n v="50791.37"/>
    <n v="107074.3"/>
  </r>
  <r>
    <x v="1"/>
    <x v="48"/>
    <x v="20"/>
    <x v="0"/>
    <x v="0"/>
    <x v="1"/>
    <n v="4"/>
    <n v="1"/>
    <n v="8172.04"/>
    <n v="9051.66"/>
  </r>
  <r>
    <x v="0"/>
    <x v="45"/>
    <x v="13"/>
    <x v="0"/>
    <x v="0"/>
    <x v="0"/>
    <n v="2"/>
    <n v="1"/>
    <n v="4860.58"/>
    <n v="4860.58"/>
  </r>
  <r>
    <x v="3"/>
    <x v="23"/>
    <x v="16"/>
    <x v="0"/>
    <x v="0"/>
    <x v="3"/>
    <n v="8"/>
    <n v="3"/>
    <n v="15682.69"/>
    <n v="15682.69"/>
  </r>
  <r>
    <x v="3"/>
    <x v="35"/>
    <x v="12"/>
    <x v="2"/>
    <x v="0"/>
    <x v="2"/>
    <n v="10"/>
    <n v="2"/>
    <n v="6091.39"/>
    <n v="15857.56"/>
  </r>
  <r>
    <x v="3"/>
    <x v="53"/>
    <x v="23"/>
    <x v="0"/>
    <x v="0"/>
    <x v="0"/>
    <n v="30"/>
    <n v="8"/>
    <n v="72373.42"/>
    <n v="72373.42"/>
  </r>
  <r>
    <x v="1"/>
    <x v="3"/>
    <x v="6"/>
    <x v="0"/>
    <x v="0"/>
    <x v="1"/>
    <n v="37"/>
    <n v="2"/>
    <n v="73523.95"/>
    <n v="73523.95"/>
  </r>
  <r>
    <x v="0"/>
    <x v="42"/>
    <x v="22"/>
    <x v="0"/>
    <x v="0"/>
    <x v="0"/>
    <n v="3"/>
    <n v="2"/>
    <n v="3709.73"/>
    <n v="3709.73"/>
  </r>
  <r>
    <x v="3"/>
    <x v="19"/>
    <x v="35"/>
    <x v="0"/>
    <x v="0"/>
    <x v="0"/>
    <n v="5"/>
    <n v="2"/>
    <n v="11971.86"/>
    <n v="11971.86"/>
  </r>
  <r>
    <x v="2"/>
    <x v="11"/>
    <x v="7"/>
    <x v="0"/>
    <x v="0"/>
    <x v="1"/>
    <n v="0"/>
    <n v="1"/>
    <n v="70221.440000000002"/>
    <n v="70221.440000000002"/>
  </r>
  <r>
    <x v="3"/>
    <x v="30"/>
    <x v="19"/>
    <x v="0"/>
    <x v="0"/>
    <x v="1"/>
    <n v="18"/>
    <n v="2"/>
    <n v="30723.040000000001"/>
    <n v="30723.040000000001"/>
  </r>
  <r>
    <x v="3"/>
    <x v="15"/>
    <x v="12"/>
    <x v="0"/>
    <x v="0"/>
    <x v="3"/>
    <n v="4"/>
    <n v="2"/>
    <n v="10159.99"/>
    <n v="10159.99"/>
  </r>
  <r>
    <x v="2"/>
    <x v="39"/>
    <x v="4"/>
    <x v="2"/>
    <x v="0"/>
    <x v="2"/>
    <n v="13"/>
    <n v="3"/>
    <n v="43496.86"/>
    <n v="43496.86"/>
  </r>
  <r>
    <x v="3"/>
    <x v="35"/>
    <x v="19"/>
    <x v="0"/>
    <x v="0"/>
    <x v="1"/>
    <n v="30"/>
    <n v="2"/>
    <n v="50422.9"/>
    <n v="50422.9"/>
  </r>
  <r>
    <x v="0"/>
    <x v="13"/>
    <x v="30"/>
    <x v="0"/>
    <x v="0"/>
    <x v="3"/>
    <n v="0"/>
    <n v="1"/>
    <n v="49793.43"/>
    <n v="49793.43"/>
  </r>
  <r>
    <x v="1"/>
    <x v="48"/>
    <x v="7"/>
    <x v="0"/>
    <x v="0"/>
    <x v="1"/>
    <n v="0"/>
    <n v="1"/>
    <n v="3922.3"/>
    <n v="3922.3"/>
  </r>
  <r>
    <x v="1"/>
    <x v="26"/>
    <x v="2"/>
    <x v="0"/>
    <x v="0"/>
    <x v="0"/>
    <n v="2"/>
    <n v="1"/>
    <n v="590"/>
    <n v="590"/>
  </r>
  <r>
    <x v="0"/>
    <x v="16"/>
    <x v="28"/>
    <x v="0"/>
    <x v="0"/>
    <x v="0"/>
    <n v="3"/>
    <n v="1"/>
    <n v="4995.3500000000004"/>
    <n v="4995.3500000000004"/>
  </r>
  <r>
    <x v="0"/>
    <x v="12"/>
    <x v="6"/>
    <x v="0"/>
    <x v="0"/>
    <x v="0"/>
    <n v="469"/>
    <n v="115"/>
    <n v="1049018.5900000001"/>
    <n v="1049018.5900000001"/>
  </r>
  <r>
    <x v="3"/>
    <x v="24"/>
    <x v="22"/>
    <x v="2"/>
    <x v="0"/>
    <x v="2"/>
    <n v="18"/>
    <n v="3"/>
    <n v="16894.009999999998"/>
    <n v="24017.38"/>
  </r>
  <r>
    <x v="3"/>
    <x v="38"/>
    <x v="23"/>
    <x v="0"/>
    <x v="0"/>
    <x v="0"/>
    <n v="172"/>
    <n v="29"/>
    <n v="285992.05"/>
    <n v="285992.05"/>
  </r>
  <r>
    <x v="1"/>
    <x v="32"/>
    <x v="2"/>
    <x v="0"/>
    <x v="0"/>
    <x v="0"/>
    <n v="58"/>
    <n v="25"/>
    <n v="100674.27"/>
    <n v="100674.27"/>
  </r>
  <r>
    <x v="0"/>
    <x v="45"/>
    <x v="30"/>
    <x v="2"/>
    <x v="0"/>
    <x v="2"/>
    <n v="32"/>
    <n v="9"/>
    <n v="88875.32"/>
    <n v="115323.17"/>
  </r>
  <r>
    <x v="1"/>
    <x v="3"/>
    <x v="3"/>
    <x v="0"/>
    <x v="0"/>
    <x v="1"/>
    <n v="3"/>
    <n v="2"/>
    <n v="3130.9"/>
    <n v="10500.46"/>
  </r>
  <r>
    <x v="3"/>
    <x v="24"/>
    <x v="39"/>
    <x v="2"/>
    <x v="0"/>
    <x v="2"/>
    <n v="8"/>
    <n v="2"/>
    <n v="20067.12"/>
    <n v="21008.75"/>
  </r>
  <r>
    <x v="3"/>
    <x v="21"/>
    <x v="7"/>
    <x v="0"/>
    <x v="0"/>
    <x v="0"/>
    <n v="6"/>
    <n v="2"/>
    <n v="37679.82"/>
    <n v="37679.82"/>
  </r>
  <r>
    <x v="3"/>
    <x v="15"/>
    <x v="29"/>
    <x v="0"/>
    <x v="0"/>
    <x v="1"/>
    <n v="18"/>
    <n v="2"/>
    <n v="53613.47"/>
    <n v="53613.47"/>
  </r>
  <r>
    <x v="0"/>
    <x v="49"/>
    <x v="14"/>
    <x v="2"/>
    <x v="0"/>
    <x v="2"/>
    <n v="18"/>
    <n v="5"/>
    <n v="2747.5"/>
    <n v="38997.870000000003"/>
  </r>
  <r>
    <x v="0"/>
    <x v="42"/>
    <x v="21"/>
    <x v="0"/>
    <x v="0"/>
    <x v="3"/>
    <n v="6"/>
    <n v="2"/>
    <n v="140174.45000000001"/>
    <n v="140174.45000000001"/>
  </r>
  <r>
    <x v="0"/>
    <x v="13"/>
    <x v="30"/>
    <x v="0"/>
    <x v="0"/>
    <x v="0"/>
    <n v="4"/>
    <n v="2"/>
    <n v="8523.23"/>
    <n v="8523.23"/>
  </r>
  <r>
    <x v="0"/>
    <x v="45"/>
    <x v="38"/>
    <x v="0"/>
    <x v="0"/>
    <x v="1"/>
    <n v="5"/>
    <n v="2"/>
    <n v="8120.54"/>
    <n v="8120.54"/>
  </r>
  <r>
    <x v="0"/>
    <x v="28"/>
    <x v="26"/>
    <x v="0"/>
    <x v="0"/>
    <x v="1"/>
    <n v="37"/>
    <n v="11"/>
    <n v="70067.19"/>
    <n v="120521.16"/>
  </r>
  <r>
    <x v="0"/>
    <x v="28"/>
    <x v="18"/>
    <x v="0"/>
    <x v="0"/>
    <x v="3"/>
    <n v="35"/>
    <n v="1"/>
    <n v="126941.73"/>
    <n v="151803.84"/>
  </r>
  <r>
    <x v="2"/>
    <x v="11"/>
    <x v="4"/>
    <x v="2"/>
    <x v="0"/>
    <x v="2"/>
    <n v="26"/>
    <n v="8"/>
    <n v="45842.86"/>
    <n v="105673.57"/>
  </r>
  <r>
    <x v="0"/>
    <x v="16"/>
    <x v="15"/>
    <x v="0"/>
    <x v="0"/>
    <x v="0"/>
    <n v="0"/>
    <n v="1"/>
    <n v="1340"/>
    <n v="1340"/>
  </r>
  <r>
    <x v="3"/>
    <x v="6"/>
    <x v="24"/>
    <x v="0"/>
    <x v="0"/>
    <x v="1"/>
    <n v="2"/>
    <n v="1"/>
    <n v="2100.7199999999998"/>
    <n v="2100.7199999999998"/>
  </r>
  <r>
    <x v="3"/>
    <x v="38"/>
    <x v="5"/>
    <x v="0"/>
    <x v="0"/>
    <x v="3"/>
    <n v="0"/>
    <n v="1"/>
    <n v="10624.29"/>
    <n v="10624.29"/>
  </r>
  <r>
    <x v="3"/>
    <x v="35"/>
    <x v="38"/>
    <x v="0"/>
    <x v="0"/>
    <x v="0"/>
    <n v="389"/>
    <n v="95"/>
    <n v="834658.95"/>
    <n v="834658.95"/>
  </r>
  <r>
    <x v="1"/>
    <x v="1"/>
    <x v="9"/>
    <x v="0"/>
    <x v="0"/>
    <x v="1"/>
    <n v="459"/>
    <n v="55"/>
    <n v="887337.33"/>
    <n v="917402.87"/>
  </r>
  <r>
    <x v="2"/>
    <x v="14"/>
    <x v="7"/>
    <x v="0"/>
    <x v="0"/>
    <x v="0"/>
    <n v="447"/>
    <n v="106"/>
    <n v="1210276.1200000001"/>
    <n v="1210276.1200000001"/>
  </r>
  <r>
    <x v="0"/>
    <x v="12"/>
    <x v="27"/>
    <x v="0"/>
    <x v="0"/>
    <x v="3"/>
    <n v="18"/>
    <n v="6"/>
    <n v="41030.76"/>
    <n v="53666.35"/>
  </r>
  <r>
    <x v="3"/>
    <x v="35"/>
    <x v="12"/>
    <x v="0"/>
    <x v="0"/>
    <x v="0"/>
    <n v="20"/>
    <n v="5"/>
    <n v="19853.03"/>
    <n v="19853.03"/>
  </r>
  <r>
    <x v="2"/>
    <x v="14"/>
    <x v="7"/>
    <x v="2"/>
    <x v="0"/>
    <x v="2"/>
    <n v="42"/>
    <n v="10"/>
    <n v="101269.88"/>
    <n v="136834.70000000001"/>
  </r>
  <r>
    <x v="1"/>
    <x v="26"/>
    <x v="8"/>
    <x v="0"/>
    <x v="0"/>
    <x v="3"/>
    <n v="6"/>
    <n v="2"/>
    <n v="7299.2"/>
    <n v="7299.2"/>
  </r>
  <r>
    <x v="3"/>
    <x v="22"/>
    <x v="31"/>
    <x v="0"/>
    <x v="0"/>
    <x v="3"/>
    <n v="97"/>
    <n v="18"/>
    <n v="163447.76999999999"/>
    <n v="179761.69"/>
  </r>
  <r>
    <x v="2"/>
    <x v="11"/>
    <x v="29"/>
    <x v="0"/>
    <x v="0"/>
    <x v="1"/>
    <n v="30"/>
    <n v="9"/>
    <n v="57661.94"/>
    <n v="84621.21"/>
  </r>
  <r>
    <x v="0"/>
    <x v="49"/>
    <x v="27"/>
    <x v="0"/>
    <x v="0"/>
    <x v="0"/>
    <n v="81"/>
    <n v="25"/>
    <n v="114908.09"/>
    <n v="114908.09"/>
  </r>
  <r>
    <x v="2"/>
    <x v="11"/>
    <x v="4"/>
    <x v="0"/>
    <x v="0"/>
    <x v="2"/>
    <n v="14"/>
    <n v="4"/>
    <n v="26716.48"/>
    <n v="61936.63"/>
  </r>
  <r>
    <x v="0"/>
    <x v="49"/>
    <x v="21"/>
    <x v="0"/>
    <x v="0"/>
    <x v="3"/>
    <n v="0"/>
    <n v="1"/>
    <n v="3587.08"/>
    <n v="3587.08"/>
  </r>
  <r>
    <x v="0"/>
    <x v="0"/>
    <x v="3"/>
    <x v="0"/>
    <x v="0"/>
    <x v="1"/>
    <n v="20"/>
    <n v="6"/>
    <n v="6097.29"/>
    <n v="18291.77"/>
  </r>
  <r>
    <x v="2"/>
    <x v="14"/>
    <x v="24"/>
    <x v="2"/>
    <x v="0"/>
    <x v="2"/>
    <n v="3"/>
    <n v="1"/>
    <n v="0"/>
    <n v="9136.91"/>
  </r>
  <r>
    <x v="1"/>
    <x v="9"/>
    <x v="1"/>
    <x v="0"/>
    <x v="0"/>
    <x v="2"/>
    <n v="6"/>
    <n v="1"/>
    <n v="0"/>
    <n v="73964.89"/>
  </r>
  <r>
    <x v="1"/>
    <x v="54"/>
    <x v="17"/>
    <x v="0"/>
    <x v="0"/>
    <x v="0"/>
    <n v="3"/>
    <n v="1"/>
    <n v="4453.45"/>
    <n v="4453.45"/>
  </r>
  <r>
    <x v="1"/>
    <x v="3"/>
    <x v="24"/>
    <x v="0"/>
    <x v="0"/>
    <x v="3"/>
    <n v="0"/>
    <n v="2"/>
    <n v="21127.72"/>
    <n v="21127.72"/>
  </r>
  <r>
    <x v="3"/>
    <x v="21"/>
    <x v="39"/>
    <x v="0"/>
    <x v="0"/>
    <x v="0"/>
    <n v="17"/>
    <n v="5"/>
    <n v="21416.29"/>
    <n v="21416.29"/>
  </r>
  <r>
    <x v="1"/>
    <x v="32"/>
    <x v="3"/>
    <x v="0"/>
    <x v="0"/>
    <x v="1"/>
    <n v="1"/>
    <n v="1"/>
    <n v="692.85"/>
    <n v="692.85"/>
  </r>
  <r>
    <x v="3"/>
    <x v="24"/>
    <x v="33"/>
    <x v="0"/>
    <x v="0"/>
    <x v="1"/>
    <n v="4"/>
    <n v="1"/>
    <n v="0"/>
    <n v="11247.18"/>
  </r>
  <r>
    <x v="1"/>
    <x v="20"/>
    <x v="17"/>
    <x v="0"/>
    <x v="0"/>
    <x v="2"/>
    <n v="13"/>
    <n v="2"/>
    <n v="13357.48"/>
    <n v="78739.61"/>
  </r>
  <r>
    <x v="4"/>
    <x v="43"/>
    <x v="24"/>
    <x v="0"/>
    <x v="0"/>
    <x v="3"/>
    <n v="0"/>
    <n v="2"/>
    <n v="9461.4"/>
    <n v="9461.4"/>
  </r>
  <r>
    <x v="4"/>
    <x v="25"/>
    <x v="9"/>
    <x v="0"/>
    <x v="0"/>
    <x v="1"/>
    <n v="12"/>
    <n v="1"/>
    <n v="19579.259999999998"/>
    <n v="19579.259999999998"/>
  </r>
  <r>
    <x v="5"/>
    <x v="47"/>
    <x v="8"/>
    <x v="0"/>
    <x v="0"/>
    <x v="0"/>
    <n v="4"/>
    <n v="1"/>
    <n v="10034.08"/>
    <n v="10034.08"/>
  </r>
  <r>
    <x v="0"/>
    <x v="49"/>
    <x v="26"/>
    <x v="0"/>
    <x v="0"/>
    <x v="1"/>
    <n v="7"/>
    <n v="1"/>
    <n v="0"/>
    <n v="25943.02"/>
  </r>
  <r>
    <x v="2"/>
    <x v="41"/>
    <x v="25"/>
    <x v="0"/>
    <x v="0"/>
    <x v="0"/>
    <n v="358"/>
    <n v="91"/>
    <n v="839056.5"/>
    <n v="839056.5"/>
  </r>
  <r>
    <x v="1"/>
    <x v="3"/>
    <x v="1"/>
    <x v="0"/>
    <x v="0"/>
    <x v="1"/>
    <n v="87"/>
    <n v="8"/>
    <n v="100586.46"/>
    <n v="100586.46"/>
  </r>
  <r>
    <x v="0"/>
    <x v="7"/>
    <x v="0"/>
    <x v="0"/>
    <x v="0"/>
    <x v="0"/>
    <n v="90"/>
    <n v="36"/>
    <n v="168333.74"/>
    <n v="168333.74"/>
  </r>
  <r>
    <x v="2"/>
    <x v="5"/>
    <x v="15"/>
    <x v="0"/>
    <x v="0"/>
    <x v="0"/>
    <n v="416"/>
    <n v="99"/>
    <n v="962881.21"/>
    <n v="962881.21"/>
  </r>
  <r>
    <x v="3"/>
    <x v="23"/>
    <x v="16"/>
    <x v="0"/>
    <x v="0"/>
    <x v="0"/>
    <n v="49"/>
    <n v="17"/>
    <n v="72634.06"/>
    <n v="72634.06"/>
  </r>
  <r>
    <x v="1"/>
    <x v="3"/>
    <x v="32"/>
    <x v="0"/>
    <x v="0"/>
    <x v="3"/>
    <n v="2"/>
    <n v="1"/>
    <n v="14168.04"/>
    <n v="14168.04"/>
  </r>
  <r>
    <x v="0"/>
    <x v="7"/>
    <x v="6"/>
    <x v="0"/>
    <x v="0"/>
    <x v="1"/>
    <n v="100"/>
    <n v="11"/>
    <n v="129961.47"/>
    <n v="185707.01"/>
  </r>
  <r>
    <x v="0"/>
    <x v="0"/>
    <x v="3"/>
    <x v="0"/>
    <x v="0"/>
    <x v="0"/>
    <n v="134"/>
    <n v="26"/>
    <n v="270525.51"/>
    <n v="270525.51"/>
  </r>
  <r>
    <x v="0"/>
    <x v="42"/>
    <x v="12"/>
    <x v="0"/>
    <x v="0"/>
    <x v="3"/>
    <n v="0"/>
    <n v="24"/>
    <n v="446814.59"/>
    <n v="472584.77"/>
  </r>
  <r>
    <x v="1"/>
    <x v="4"/>
    <x v="9"/>
    <x v="0"/>
    <x v="0"/>
    <x v="3"/>
    <n v="6"/>
    <n v="3"/>
    <n v="16561.78"/>
    <n v="16561.78"/>
  </r>
  <r>
    <x v="1"/>
    <x v="32"/>
    <x v="6"/>
    <x v="0"/>
    <x v="0"/>
    <x v="1"/>
    <n v="51"/>
    <n v="4"/>
    <n v="78026.31"/>
    <n v="82193.34"/>
  </r>
  <r>
    <x v="0"/>
    <x v="27"/>
    <x v="33"/>
    <x v="0"/>
    <x v="0"/>
    <x v="0"/>
    <n v="2"/>
    <n v="2"/>
    <n v="92550.080000000002"/>
    <n v="92550.080000000002"/>
  </r>
  <r>
    <x v="0"/>
    <x v="0"/>
    <x v="32"/>
    <x v="0"/>
    <x v="0"/>
    <x v="0"/>
    <n v="39"/>
    <n v="4"/>
    <n v="41700.550000000003"/>
    <n v="41700.550000000003"/>
  </r>
  <r>
    <x v="3"/>
    <x v="53"/>
    <x v="23"/>
    <x v="0"/>
    <x v="0"/>
    <x v="1"/>
    <n v="18"/>
    <n v="2"/>
    <n v="0"/>
    <n v="36951.5"/>
  </r>
  <r>
    <x v="3"/>
    <x v="6"/>
    <x v="19"/>
    <x v="0"/>
    <x v="0"/>
    <x v="1"/>
    <n v="0"/>
    <n v="1"/>
    <n v="3234.87"/>
    <n v="3234.87"/>
  </r>
  <r>
    <x v="2"/>
    <x v="29"/>
    <x v="7"/>
    <x v="0"/>
    <x v="0"/>
    <x v="1"/>
    <n v="48"/>
    <n v="6"/>
    <n v="560133.22"/>
    <n v="560133.22"/>
  </r>
  <r>
    <x v="0"/>
    <x v="49"/>
    <x v="31"/>
    <x v="0"/>
    <x v="0"/>
    <x v="3"/>
    <n v="15"/>
    <n v="1"/>
    <n v="35280.86"/>
    <n v="35280.86"/>
  </r>
  <r>
    <x v="3"/>
    <x v="19"/>
    <x v="4"/>
    <x v="0"/>
    <x v="0"/>
    <x v="0"/>
    <n v="40"/>
    <n v="3"/>
    <n v="80858.259999999995"/>
    <n v="80858.259999999995"/>
  </r>
  <r>
    <x v="2"/>
    <x v="39"/>
    <x v="11"/>
    <x v="0"/>
    <x v="0"/>
    <x v="2"/>
    <n v="4"/>
    <n v="1"/>
    <n v="5689.11"/>
    <n v="5689.11"/>
  </r>
  <r>
    <x v="1"/>
    <x v="20"/>
    <x v="9"/>
    <x v="0"/>
    <x v="0"/>
    <x v="0"/>
    <n v="4"/>
    <n v="1"/>
    <n v="4007.22"/>
    <n v="4007.22"/>
  </r>
  <r>
    <x v="0"/>
    <x v="12"/>
    <x v="32"/>
    <x v="0"/>
    <x v="0"/>
    <x v="3"/>
    <n v="25"/>
    <n v="6"/>
    <n v="62807.43"/>
    <n v="69688.52"/>
  </r>
  <r>
    <x v="1"/>
    <x v="9"/>
    <x v="20"/>
    <x v="0"/>
    <x v="0"/>
    <x v="1"/>
    <n v="13"/>
    <n v="1"/>
    <n v="33892.11"/>
    <n v="35471.67"/>
  </r>
  <r>
    <x v="1"/>
    <x v="4"/>
    <x v="3"/>
    <x v="0"/>
    <x v="0"/>
    <x v="1"/>
    <n v="5"/>
    <n v="1"/>
    <n v="29984.27"/>
    <n v="29984.27"/>
  </r>
  <r>
    <x v="3"/>
    <x v="30"/>
    <x v="38"/>
    <x v="0"/>
    <x v="0"/>
    <x v="3"/>
    <n v="2"/>
    <n v="1"/>
    <n v="3722.92"/>
    <n v="3722.92"/>
  </r>
  <r>
    <x v="2"/>
    <x v="34"/>
    <x v="11"/>
    <x v="0"/>
    <x v="0"/>
    <x v="2"/>
    <n v="4"/>
    <n v="1"/>
    <n v="1085"/>
    <n v="8161.58"/>
  </r>
  <r>
    <x v="0"/>
    <x v="44"/>
    <x v="18"/>
    <x v="2"/>
    <x v="0"/>
    <x v="2"/>
    <n v="0"/>
    <n v="2"/>
    <n v="2964"/>
    <n v="50537.35"/>
  </r>
  <r>
    <x v="0"/>
    <x v="7"/>
    <x v="6"/>
    <x v="0"/>
    <x v="0"/>
    <x v="0"/>
    <n v="158"/>
    <n v="32"/>
    <n v="471579.42"/>
    <n v="471579.42"/>
  </r>
  <r>
    <x v="0"/>
    <x v="28"/>
    <x v="26"/>
    <x v="0"/>
    <x v="0"/>
    <x v="2"/>
    <n v="14"/>
    <n v="5"/>
    <n v="10388.68"/>
    <n v="35527.919999999998"/>
  </r>
  <r>
    <x v="3"/>
    <x v="15"/>
    <x v="15"/>
    <x v="0"/>
    <x v="0"/>
    <x v="1"/>
    <n v="74"/>
    <n v="7"/>
    <n v="203952.89"/>
    <n v="252899.99"/>
  </r>
  <r>
    <x v="0"/>
    <x v="27"/>
    <x v="21"/>
    <x v="0"/>
    <x v="0"/>
    <x v="0"/>
    <n v="12"/>
    <n v="3"/>
    <n v="17242.189999999999"/>
    <n v="17242.189999999999"/>
  </r>
  <r>
    <x v="0"/>
    <x v="49"/>
    <x v="14"/>
    <x v="0"/>
    <x v="0"/>
    <x v="3"/>
    <n v="47"/>
    <n v="13"/>
    <n v="55687.7"/>
    <n v="66389.240000000005"/>
  </r>
  <r>
    <x v="2"/>
    <x v="41"/>
    <x v="11"/>
    <x v="2"/>
    <x v="0"/>
    <x v="2"/>
    <n v="6"/>
    <n v="1"/>
    <n v="0"/>
    <n v="20798.189999999999"/>
  </r>
  <r>
    <x v="3"/>
    <x v="35"/>
    <x v="16"/>
    <x v="0"/>
    <x v="0"/>
    <x v="0"/>
    <n v="52"/>
    <n v="8"/>
    <n v="126847.27"/>
    <n v="126847.27"/>
  </r>
  <r>
    <x v="1"/>
    <x v="54"/>
    <x v="36"/>
    <x v="0"/>
    <x v="0"/>
    <x v="1"/>
    <n v="19"/>
    <n v="4"/>
    <n v="26027.14"/>
    <n v="26027.14"/>
  </r>
  <r>
    <x v="3"/>
    <x v="38"/>
    <x v="38"/>
    <x v="0"/>
    <x v="0"/>
    <x v="3"/>
    <n v="7"/>
    <n v="4"/>
    <n v="27911.69"/>
    <n v="27911.69"/>
  </r>
  <r>
    <x v="0"/>
    <x v="42"/>
    <x v="27"/>
    <x v="2"/>
    <x v="0"/>
    <x v="2"/>
    <n v="8"/>
    <n v="3"/>
    <n v="41405.54"/>
    <n v="58164.83"/>
  </r>
  <r>
    <x v="1"/>
    <x v="1"/>
    <x v="6"/>
    <x v="0"/>
    <x v="0"/>
    <x v="1"/>
    <n v="26"/>
    <n v="2"/>
    <n v="39552.51"/>
    <n v="246732.18"/>
  </r>
  <r>
    <x v="1"/>
    <x v="32"/>
    <x v="6"/>
    <x v="0"/>
    <x v="0"/>
    <x v="3"/>
    <n v="10"/>
    <n v="2"/>
    <n v="31331.58"/>
    <n v="31331.58"/>
  </r>
  <r>
    <x v="1"/>
    <x v="10"/>
    <x v="10"/>
    <x v="0"/>
    <x v="0"/>
    <x v="1"/>
    <n v="5"/>
    <n v="1"/>
    <n v="1316"/>
    <n v="6425.16"/>
  </r>
  <r>
    <x v="1"/>
    <x v="2"/>
    <x v="26"/>
    <x v="0"/>
    <x v="0"/>
    <x v="2"/>
    <n v="2"/>
    <n v="1"/>
    <n v="0"/>
    <n v="22797.42"/>
  </r>
  <r>
    <x v="1"/>
    <x v="32"/>
    <x v="27"/>
    <x v="0"/>
    <x v="0"/>
    <x v="0"/>
    <n v="0"/>
    <n v="1"/>
    <n v="212792.24"/>
    <n v="212792.24"/>
  </r>
  <r>
    <x v="3"/>
    <x v="53"/>
    <x v="12"/>
    <x v="0"/>
    <x v="0"/>
    <x v="0"/>
    <n v="0"/>
    <n v="1"/>
    <n v="17012.22"/>
    <n v="17012.22"/>
  </r>
  <r>
    <x v="4"/>
    <x v="52"/>
    <x v="9"/>
    <x v="0"/>
    <x v="0"/>
    <x v="1"/>
    <n v="6"/>
    <n v="1"/>
    <n v="7147.05"/>
    <n v="8989.74"/>
  </r>
  <r>
    <x v="1"/>
    <x v="26"/>
    <x v="6"/>
    <x v="0"/>
    <x v="0"/>
    <x v="0"/>
    <n v="2"/>
    <n v="1"/>
    <n v="2729.1"/>
    <n v="2729.1"/>
  </r>
  <r>
    <x v="1"/>
    <x v="26"/>
    <x v="1"/>
    <x v="0"/>
    <x v="0"/>
    <x v="0"/>
    <n v="35"/>
    <n v="4"/>
    <n v="5264"/>
    <n v="5264"/>
  </r>
  <r>
    <x v="3"/>
    <x v="24"/>
    <x v="16"/>
    <x v="0"/>
    <x v="0"/>
    <x v="0"/>
    <n v="2"/>
    <n v="1"/>
    <n v="1134.18"/>
    <n v="1134.18"/>
  </r>
  <r>
    <x v="2"/>
    <x v="29"/>
    <x v="24"/>
    <x v="2"/>
    <x v="0"/>
    <x v="2"/>
    <n v="19"/>
    <n v="1"/>
    <n v="30699.97"/>
    <n v="30699.97"/>
  </r>
  <r>
    <x v="1"/>
    <x v="31"/>
    <x v="20"/>
    <x v="0"/>
    <x v="0"/>
    <x v="3"/>
    <n v="9"/>
    <n v="2"/>
    <n v="15941.76"/>
    <n v="15941.76"/>
  </r>
  <r>
    <x v="4"/>
    <x v="56"/>
    <x v="2"/>
    <x v="0"/>
    <x v="0"/>
    <x v="1"/>
    <n v="3"/>
    <n v="1"/>
    <n v="5525.97"/>
    <n v="6110.99"/>
  </r>
  <r>
    <x v="0"/>
    <x v="42"/>
    <x v="28"/>
    <x v="0"/>
    <x v="0"/>
    <x v="0"/>
    <n v="1"/>
    <n v="1"/>
    <n v="1911.73"/>
    <n v="1911.73"/>
  </r>
  <r>
    <x v="0"/>
    <x v="27"/>
    <x v="7"/>
    <x v="0"/>
    <x v="0"/>
    <x v="1"/>
    <n v="0"/>
    <n v="1"/>
    <n v="1625.93"/>
    <n v="1625.93"/>
  </r>
  <r>
    <x v="3"/>
    <x v="53"/>
    <x v="39"/>
    <x v="0"/>
    <x v="0"/>
    <x v="3"/>
    <n v="52"/>
    <n v="11"/>
    <n v="162460.31"/>
    <n v="190806.43"/>
  </r>
  <r>
    <x v="2"/>
    <x v="36"/>
    <x v="7"/>
    <x v="0"/>
    <x v="0"/>
    <x v="0"/>
    <n v="282"/>
    <n v="74"/>
    <n v="841478.64"/>
    <n v="841478.64"/>
  </r>
  <r>
    <x v="4"/>
    <x v="52"/>
    <x v="12"/>
    <x v="0"/>
    <x v="0"/>
    <x v="3"/>
    <n v="167"/>
    <n v="26"/>
    <n v="261790.58"/>
    <n v="290847.67"/>
  </r>
  <r>
    <x v="2"/>
    <x v="5"/>
    <x v="29"/>
    <x v="0"/>
    <x v="0"/>
    <x v="0"/>
    <n v="7"/>
    <n v="4"/>
    <n v="14713.33"/>
    <n v="14713.33"/>
  </r>
  <r>
    <x v="2"/>
    <x v="39"/>
    <x v="29"/>
    <x v="0"/>
    <x v="0"/>
    <x v="3"/>
    <n v="36"/>
    <n v="11"/>
    <n v="28654.45"/>
    <n v="73672.97"/>
  </r>
  <r>
    <x v="1"/>
    <x v="1"/>
    <x v="3"/>
    <x v="0"/>
    <x v="0"/>
    <x v="3"/>
    <n v="10"/>
    <n v="2"/>
    <n v="8287.16"/>
    <n v="47831.87"/>
  </r>
  <r>
    <x v="0"/>
    <x v="49"/>
    <x v="31"/>
    <x v="2"/>
    <x v="0"/>
    <x v="2"/>
    <n v="3"/>
    <n v="1"/>
    <n v="621.91"/>
    <n v="9811.42"/>
  </r>
  <r>
    <x v="3"/>
    <x v="8"/>
    <x v="7"/>
    <x v="0"/>
    <x v="0"/>
    <x v="0"/>
    <n v="13"/>
    <n v="4"/>
    <n v="88206.48"/>
    <n v="88206.48"/>
  </r>
  <r>
    <x v="4"/>
    <x v="33"/>
    <x v="2"/>
    <x v="0"/>
    <x v="0"/>
    <x v="1"/>
    <n v="2"/>
    <n v="1"/>
    <n v="1316"/>
    <n v="7443.74"/>
  </r>
  <r>
    <x v="1"/>
    <x v="10"/>
    <x v="1"/>
    <x v="0"/>
    <x v="0"/>
    <x v="3"/>
    <n v="5"/>
    <n v="3"/>
    <n v="45764.65"/>
    <n v="72086.48"/>
  </r>
  <r>
    <x v="3"/>
    <x v="38"/>
    <x v="38"/>
    <x v="0"/>
    <x v="0"/>
    <x v="1"/>
    <n v="41"/>
    <n v="11"/>
    <n v="66546.36"/>
    <n v="104320.61"/>
  </r>
  <r>
    <x v="0"/>
    <x v="28"/>
    <x v="34"/>
    <x v="2"/>
    <x v="0"/>
    <x v="2"/>
    <n v="32"/>
    <n v="3"/>
    <n v="7404.74"/>
    <n v="30166.2"/>
  </r>
  <r>
    <x v="2"/>
    <x v="11"/>
    <x v="29"/>
    <x v="0"/>
    <x v="0"/>
    <x v="0"/>
    <n v="28"/>
    <n v="9"/>
    <n v="68167.63"/>
    <n v="68167.63"/>
  </r>
  <r>
    <x v="0"/>
    <x v="27"/>
    <x v="28"/>
    <x v="0"/>
    <x v="0"/>
    <x v="2"/>
    <n v="16"/>
    <n v="5"/>
    <n v="16554.64"/>
    <n v="41241.35"/>
  </r>
  <r>
    <x v="2"/>
    <x v="5"/>
    <x v="29"/>
    <x v="2"/>
    <x v="0"/>
    <x v="2"/>
    <n v="15"/>
    <n v="4"/>
    <n v="14837.72"/>
    <n v="31804.76"/>
  </r>
  <r>
    <x v="3"/>
    <x v="15"/>
    <x v="25"/>
    <x v="2"/>
    <x v="0"/>
    <x v="2"/>
    <n v="4"/>
    <n v="1"/>
    <n v="0"/>
    <n v="17994.75"/>
  </r>
  <r>
    <x v="0"/>
    <x v="44"/>
    <x v="22"/>
    <x v="0"/>
    <x v="0"/>
    <x v="1"/>
    <n v="3"/>
    <n v="1"/>
    <n v="2872.31"/>
    <n v="2872.31"/>
  </r>
  <r>
    <x v="2"/>
    <x v="41"/>
    <x v="11"/>
    <x v="0"/>
    <x v="0"/>
    <x v="0"/>
    <n v="4"/>
    <n v="3"/>
    <n v="17921.599999999999"/>
    <n v="17921.599999999999"/>
  </r>
  <r>
    <x v="3"/>
    <x v="30"/>
    <x v="7"/>
    <x v="0"/>
    <x v="0"/>
    <x v="3"/>
    <n v="3"/>
    <n v="1"/>
    <n v="4289.6000000000004"/>
    <n v="4289.6000000000004"/>
  </r>
  <r>
    <x v="3"/>
    <x v="19"/>
    <x v="35"/>
    <x v="0"/>
    <x v="0"/>
    <x v="3"/>
    <n v="0"/>
    <n v="1"/>
    <n v="6999.16"/>
    <n v="6999.16"/>
  </r>
  <r>
    <x v="1"/>
    <x v="31"/>
    <x v="26"/>
    <x v="0"/>
    <x v="0"/>
    <x v="1"/>
    <n v="4"/>
    <n v="1"/>
    <n v="14184.63"/>
    <n v="14184.63"/>
  </r>
  <r>
    <x v="3"/>
    <x v="8"/>
    <x v="33"/>
    <x v="0"/>
    <x v="0"/>
    <x v="3"/>
    <n v="2"/>
    <n v="1"/>
    <n v="3014.51"/>
    <n v="3014.51"/>
  </r>
  <r>
    <x v="3"/>
    <x v="6"/>
    <x v="15"/>
    <x v="0"/>
    <x v="0"/>
    <x v="0"/>
    <n v="26"/>
    <n v="2"/>
    <n v="59010.51"/>
    <n v="59010.51"/>
  </r>
  <r>
    <x v="0"/>
    <x v="42"/>
    <x v="26"/>
    <x v="2"/>
    <x v="0"/>
    <x v="2"/>
    <n v="4"/>
    <n v="1"/>
    <n v="13517.42"/>
    <n v="13517.42"/>
  </r>
  <r>
    <x v="3"/>
    <x v="15"/>
    <x v="5"/>
    <x v="0"/>
    <x v="0"/>
    <x v="2"/>
    <n v="25"/>
    <n v="2"/>
    <n v="45337.84"/>
    <n v="45337.84"/>
  </r>
  <r>
    <x v="3"/>
    <x v="24"/>
    <x v="39"/>
    <x v="0"/>
    <x v="0"/>
    <x v="0"/>
    <n v="2"/>
    <n v="1"/>
    <n v="3333.87"/>
    <n v="3333.87"/>
  </r>
  <r>
    <x v="3"/>
    <x v="30"/>
    <x v="7"/>
    <x v="0"/>
    <x v="0"/>
    <x v="1"/>
    <n v="0"/>
    <n v="1"/>
    <n v="0"/>
    <n v="32030"/>
  </r>
  <r>
    <x v="1"/>
    <x v="3"/>
    <x v="15"/>
    <x v="0"/>
    <x v="0"/>
    <x v="0"/>
    <n v="0"/>
    <n v="1"/>
    <n v="61.79"/>
    <n v="61.79"/>
  </r>
  <r>
    <x v="3"/>
    <x v="24"/>
    <x v="13"/>
    <x v="0"/>
    <x v="0"/>
    <x v="0"/>
    <n v="70"/>
    <n v="19"/>
    <n v="120700.78"/>
    <n v="120700.78"/>
  </r>
  <r>
    <x v="3"/>
    <x v="6"/>
    <x v="12"/>
    <x v="0"/>
    <x v="0"/>
    <x v="1"/>
    <n v="141"/>
    <n v="21"/>
    <n v="323803.74"/>
    <n v="323803.74"/>
  </r>
  <r>
    <x v="1"/>
    <x v="32"/>
    <x v="22"/>
    <x v="0"/>
    <x v="0"/>
    <x v="2"/>
    <n v="0"/>
    <n v="1"/>
    <n v="0"/>
    <n v="27028.29"/>
  </r>
  <r>
    <x v="3"/>
    <x v="8"/>
    <x v="22"/>
    <x v="0"/>
    <x v="0"/>
    <x v="3"/>
    <n v="8"/>
    <n v="4"/>
    <n v="39748.639999999999"/>
    <n v="47015.74"/>
  </r>
  <r>
    <x v="3"/>
    <x v="21"/>
    <x v="33"/>
    <x v="0"/>
    <x v="0"/>
    <x v="1"/>
    <n v="5"/>
    <n v="4"/>
    <n v="6770.02"/>
    <n v="6770.02"/>
  </r>
  <r>
    <x v="1"/>
    <x v="2"/>
    <x v="3"/>
    <x v="0"/>
    <x v="0"/>
    <x v="3"/>
    <n v="42"/>
    <n v="5"/>
    <n v="51736.33"/>
    <n v="60489.61"/>
  </r>
  <r>
    <x v="3"/>
    <x v="8"/>
    <x v="22"/>
    <x v="2"/>
    <x v="0"/>
    <x v="2"/>
    <n v="18"/>
    <n v="7"/>
    <n v="43272.74"/>
    <n v="58378.07"/>
  </r>
  <r>
    <x v="2"/>
    <x v="39"/>
    <x v="7"/>
    <x v="0"/>
    <x v="0"/>
    <x v="1"/>
    <n v="0"/>
    <n v="2"/>
    <n v="30572.97"/>
    <n v="38019.01"/>
  </r>
  <r>
    <x v="2"/>
    <x v="29"/>
    <x v="29"/>
    <x v="0"/>
    <x v="0"/>
    <x v="0"/>
    <n v="33"/>
    <n v="13"/>
    <n v="55697.39"/>
    <n v="55697.39"/>
  </r>
  <r>
    <x v="3"/>
    <x v="6"/>
    <x v="5"/>
    <x v="0"/>
    <x v="0"/>
    <x v="1"/>
    <n v="45"/>
    <n v="7"/>
    <n v="52284.59"/>
    <n v="84194.48"/>
  </r>
  <r>
    <x v="3"/>
    <x v="8"/>
    <x v="12"/>
    <x v="0"/>
    <x v="0"/>
    <x v="3"/>
    <n v="0"/>
    <n v="4"/>
    <n v="11888.93"/>
    <n v="22501.26"/>
  </r>
  <r>
    <x v="4"/>
    <x v="33"/>
    <x v="24"/>
    <x v="0"/>
    <x v="0"/>
    <x v="3"/>
    <n v="0"/>
    <n v="2"/>
    <n v="3560.16"/>
    <n v="3560.16"/>
  </r>
  <r>
    <x v="3"/>
    <x v="21"/>
    <x v="33"/>
    <x v="0"/>
    <x v="0"/>
    <x v="2"/>
    <n v="17"/>
    <n v="1"/>
    <n v="43704.39"/>
    <n v="43704.39"/>
  </r>
  <r>
    <x v="1"/>
    <x v="10"/>
    <x v="2"/>
    <x v="0"/>
    <x v="0"/>
    <x v="0"/>
    <n v="6"/>
    <n v="1"/>
    <n v="1101.1400000000001"/>
    <n v="1101.1400000000001"/>
  </r>
  <r>
    <x v="2"/>
    <x v="39"/>
    <x v="37"/>
    <x v="0"/>
    <x v="0"/>
    <x v="3"/>
    <n v="8"/>
    <n v="2"/>
    <n v="16511.05"/>
    <n v="31070.6"/>
  </r>
  <r>
    <x v="0"/>
    <x v="28"/>
    <x v="22"/>
    <x v="0"/>
    <x v="0"/>
    <x v="3"/>
    <n v="5"/>
    <n v="2"/>
    <n v="151833.48000000001"/>
    <n v="166867.16"/>
  </r>
  <r>
    <x v="1"/>
    <x v="48"/>
    <x v="2"/>
    <x v="0"/>
    <x v="0"/>
    <x v="3"/>
    <n v="0"/>
    <n v="1"/>
    <n v="4168.25"/>
    <n v="4168.25"/>
  </r>
  <r>
    <x v="3"/>
    <x v="23"/>
    <x v="35"/>
    <x v="0"/>
    <x v="0"/>
    <x v="1"/>
    <n v="9"/>
    <n v="1"/>
    <n v="18270.68"/>
    <n v="18270.68"/>
  </r>
  <r>
    <x v="0"/>
    <x v="40"/>
    <x v="39"/>
    <x v="0"/>
    <x v="0"/>
    <x v="1"/>
    <n v="0"/>
    <n v="1"/>
    <n v="19640.36"/>
    <n v="19640.36"/>
  </r>
  <r>
    <x v="0"/>
    <x v="13"/>
    <x v="12"/>
    <x v="0"/>
    <x v="0"/>
    <x v="3"/>
    <n v="0"/>
    <n v="22"/>
    <n v="170603.74"/>
    <n v="194075.18"/>
  </r>
  <r>
    <x v="3"/>
    <x v="53"/>
    <x v="13"/>
    <x v="0"/>
    <x v="0"/>
    <x v="0"/>
    <n v="174"/>
    <n v="43"/>
    <n v="245591.94"/>
    <n v="245591.94"/>
  </r>
  <r>
    <x v="4"/>
    <x v="57"/>
    <x v="12"/>
    <x v="0"/>
    <x v="0"/>
    <x v="3"/>
    <n v="20"/>
    <n v="9"/>
    <n v="36275.18"/>
    <n v="43810.03"/>
  </r>
  <r>
    <x v="3"/>
    <x v="15"/>
    <x v="5"/>
    <x v="0"/>
    <x v="0"/>
    <x v="0"/>
    <n v="594"/>
    <n v="113"/>
    <n v="1789827.16"/>
    <n v="1789827.16"/>
  </r>
  <r>
    <x v="1"/>
    <x v="3"/>
    <x v="2"/>
    <x v="0"/>
    <x v="0"/>
    <x v="0"/>
    <n v="249"/>
    <n v="79"/>
    <n v="519285.85"/>
    <n v="519285.85"/>
  </r>
  <r>
    <x v="3"/>
    <x v="22"/>
    <x v="33"/>
    <x v="0"/>
    <x v="0"/>
    <x v="0"/>
    <n v="5"/>
    <n v="2"/>
    <n v="17755.68"/>
    <n v="17755.68"/>
  </r>
  <r>
    <x v="1"/>
    <x v="10"/>
    <x v="36"/>
    <x v="0"/>
    <x v="0"/>
    <x v="1"/>
    <n v="267"/>
    <n v="45"/>
    <n v="473270.18"/>
    <n v="574283.55000000005"/>
  </r>
  <r>
    <x v="0"/>
    <x v="28"/>
    <x v="14"/>
    <x v="0"/>
    <x v="0"/>
    <x v="3"/>
    <n v="5"/>
    <n v="2"/>
    <n v="5410.89"/>
    <n v="5410.89"/>
  </r>
  <r>
    <x v="0"/>
    <x v="13"/>
    <x v="10"/>
    <x v="0"/>
    <x v="0"/>
    <x v="2"/>
    <n v="57"/>
    <n v="5"/>
    <n v="55158.13"/>
    <n v="55158.13"/>
  </r>
  <r>
    <x v="0"/>
    <x v="0"/>
    <x v="0"/>
    <x v="0"/>
    <x v="0"/>
    <x v="2"/>
    <n v="12"/>
    <n v="4"/>
    <n v="16928.41"/>
    <n v="29669.39"/>
  </r>
  <r>
    <x v="3"/>
    <x v="8"/>
    <x v="22"/>
    <x v="0"/>
    <x v="0"/>
    <x v="1"/>
    <n v="26"/>
    <n v="5"/>
    <n v="22643.22"/>
    <n v="93552.28"/>
  </r>
  <r>
    <x v="3"/>
    <x v="15"/>
    <x v="7"/>
    <x v="0"/>
    <x v="0"/>
    <x v="1"/>
    <n v="21"/>
    <n v="4"/>
    <n v="118292.98"/>
    <n v="118292.98"/>
  </r>
  <r>
    <x v="3"/>
    <x v="19"/>
    <x v="29"/>
    <x v="0"/>
    <x v="0"/>
    <x v="0"/>
    <n v="3"/>
    <n v="1"/>
    <n v="1408"/>
    <n v="1408"/>
  </r>
  <r>
    <x v="0"/>
    <x v="28"/>
    <x v="22"/>
    <x v="0"/>
    <x v="0"/>
    <x v="1"/>
    <n v="2"/>
    <n v="1"/>
    <n v="1982.16"/>
    <n v="1982.16"/>
  </r>
  <r>
    <x v="2"/>
    <x v="50"/>
    <x v="29"/>
    <x v="1"/>
    <x v="0"/>
    <x v="1"/>
    <n v="3"/>
    <n v="1"/>
    <n v="18891.7"/>
    <n v="18891.7"/>
  </r>
  <r>
    <x v="3"/>
    <x v="19"/>
    <x v="12"/>
    <x v="1"/>
    <x v="0"/>
    <x v="1"/>
    <n v="10"/>
    <n v="1"/>
    <n v="0"/>
    <n v="21148.82"/>
  </r>
  <r>
    <x v="0"/>
    <x v="12"/>
    <x v="10"/>
    <x v="2"/>
    <x v="0"/>
    <x v="2"/>
    <n v="16"/>
    <n v="2"/>
    <n v="40276.67"/>
    <n v="46453.81"/>
  </r>
  <r>
    <x v="6"/>
    <x v="62"/>
    <x v="9"/>
    <x v="0"/>
    <x v="0"/>
    <x v="0"/>
    <n v="2"/>
    <n v="1"/>
    <n v="1134.18"/>
    <n v="1134.18"/>
  </r>
  <r>
    <x v="3"/>
    <x v="22"/>
    <x v="18"/>
    <x v="0"/>
    <x v="0"/>
    <x v="0"/>
    <n v="476"/>
    <n v="112"/>
    <n v="1023673.21"/>
    <n v="1023673.21"/>
  </r>
  <r>
    <x v="1"/>
    <x v="32"/>
    <x v="0"/>
    <x v="0"/>
    <x v="0"/>
    <x v="2"/>
    <n v="35"/>
    <n v="10"/>
    <n v="106679.3"/>
    <n v="241370.2"/>
  </r>
  <r>
    <x v="1"/>
    <x v="32"/>
    <x v="7"/>
    <x v="0"/>
    <x v="0"/>
    <x v="1"/>
    <n v="0"/>
    <n v="2"/>
    <n v="73615.69"/>
    <n v="73615.69"/>
  </r>
  <r>
    <x v="2"/>
    <x v="50"/>
    <x v="37"/>
    <x v="0"/>
    <x v="0"/>
    <x v="2"/>
    <n v="10"/>
    <n v="2"/>
    <n v="1408"/>
    <n v="36848.339999999997"/>
  </r>
  <r>
    <x v="3"/>
    <x v="35"/>
    <x v="16"/>
    <x v="2"/>
    <x v="0"/>
    <x v="2"/>
    <n v="28"/>
    <n v="6"/>
    <n v="9022.6"/>
    <n v="54343.78"/>
  </r>
  <r>
    <x v="2"/>
    <x v="50"/>
    <x v="7"/>
    <x v="2"/>
    <x v="0"/>
    <x v="2"/>
    <n v="16"/>
    <n v="3"/>
    <n v="17266.3"/>
    <n v="27154.48"/>
  </r>
  <r>
    <x v="3"/>
    <x v="6"/>
    <x v="12"/>
    <x v="2"/>
    <x v="0"/>
    <x v="2"/>
    <n v="90"/>
    <n v="5"/>
    <n v="288965.86"/>
    <n v="324636.51"/>
  </r>
  <r>
    <x v="1"/>
    <x v="32"/>
    <x v="3"/>
    <x v="0"/>
    <x v="0"/>
    <x v="0"/>
    <n v="8"/>
    <n v="4"/>
    <n v="15892.66"/>
    <n v="15892.66"/>
  </r>
  <r>
    <x v="0"/>
    <x v="40"/>
    <x v="30"/>
    <x v="0"/>
    <x v="0"/>
    <x v="1"/>
    <n v="21"/>
    <n v="4"/>
    <n v="18351.04"/>
    <n v="18351.04"/>
  </r>
  <r>
    <x v="2"/>
    <x v="11"/>
    <x v="4"/>
    <x v="1"/>
    <x v="0"/>
    <x v="0"/>
    <n v="16"/>
    <n v="1"/>
    <n v="16309.31"/>
    <n v="16309.31"/>
  </r>
  <r>
    <x v="1"/>
    <x v="1"/>
    <x v="3"/>
    <x v="0"/>
    <x v="0"/>
    <x v="0"/>
    <n v="1"/>
    <n v="1"/>
    <n v="10652.57"/>
    <n v="10652.57"/>
  </r>
  <r>
    <x v="3"/>
    <x v="19"/>
    <x v="19"/>
    <x v="1"/>
    <x v="0"/>
    <x v="0"/>
    <n v="16"/>
    <n v="1"/>
    <n v="18284.41"/>
    <n v="18284.41"/>
  </r>
  <r>
    <x v="0"/>
    <x v="16"/>
    <x v="18"/>
    <x v="0"/>
    <x v="0"/>
    <x v="0"/>
    <n v="4"/>
    <n v="1"/>
    <n v="4200.09"/>
    <n v="4200.09"/>
  </r>
  <r>
    <x v="0"/>
    <x v="40"/>
    <x v="13"/>
    <x v="0"/>
    <x v="0"/>
    <x v="0"/>
    <n v="13"/>
    <n v="2"/>
    <n v="1864"/>
    <n v="1864"/>
  </r>
  <r>
    <x v="1"/>
    <x v="32"/>
    <x v="20"/>
    <x v="1"/>
    <x v="0"/>
    <x v="0"/>
    <n v="12"/>
    <n v="1"/>
    <n v="18815.04"/>
    <n v="18815.04"/>
  </r>
  <r>
    <x v="1"/>
    <x v="9"/>
    <x v="2"/>
    <x v="0"/>
    <x v="0"/>
    <x v="1"/>
    <n v="0"/>
    <n v="1"/>
    <n v="136063.31"/>
    <n v="136063.31"/>
  </r>
  <r>
    <x v="3"/>
    <x v="21"/>
    <x v="16"/>
    <x v="0"/>
    <x v="0"/>
    <x v="3"/>
    <n v="1"/>
    <n v="1"/>
    <n v="12139.03"/>
    <n v="12139.03"/>
  </r>
  <r>
    <x v="0"/>
    <x v="42"/>
    <x v="32"/>
    <x v="0"/>
    <x v="0"/>
    <x v="0"/>
    <n v="86"/>
    <n v="33"/>
    <n v="121218.05"/>
    <n v="121218.05"/>
  </r>
  <r>
    <x v="0"/>
    <x v="7"/>
    <x v="3"/>
    <x v="0"/>
    <x v="0"/>
    <x v="0"/>
    <n v="386"/>
    <n v="93"/>
    <n v="740798.86"/>
    <n v="740798.86"/>
  </r>
  <r>
    <x v="2"/>
    <x v="39"/>
    <x v="35"/>
    <x v="0"/>
    <x v="0"/>
    <x v="0"/>
    <n v="87"/>
    <n v="32"/>
    <n v="182097.83"/>
    <n v="182097.83"/>
  </r>
  <r>
    <x v="3"/>
    <x v="53"/>
    <x v="13"/>
    <x v="0"/>
    <x v="0"/>
    <x v="3"/>
    <n v="13"/>
    <n v="5"/>
    <n v="22681.38"/>
    <n v="22681.38"/>
  </r>
  <r>
    <x v="3"/>
    <x v="53"/>
    <x v="39"/>
    <x v="2"/>
    <x v="0"/>
    <x v="2"/>
    <n v="13"/>
    <n v="5"/>
    <n v="31652.560000000001"/>
    <n v="48371.94"/>
  </r>
  <r>
    <x v="1"/>
    <x v="4"/>
    <x v="17"/>
    <x v="0"/>
    <x v="0"/>
    <x v="0"/>
    <n v="95"/>
    <n v="11"/>
    <n v="152381.43"/>
    <n v="152381.43"/>
  </r>
  <r>
    <x v="3"/>
    <x v="21"/>
    <x v="13"/>
    <x v="0"/>
    <x v="0"/>
    <x v="1"/>
    <n v="131"/>
    <n v="17"/>
    <n v="216372.64"/>
    <n v="216372.64"/>
  </r>
  <r>
    <x v="3"/>
    <x v="24"/>
    <x v="13"/>
    <x v="0"/>
    <x v="0"/>
    <x v="2"/>
    <n v="5"/>
    <n v="2"/>
    <n v="694.42"/>
    <n v="15861.46"/>
  </r>
  <r>
    <x v="2"/>
    <x v="50"/>
    <x v="11"/>
    <x v="0"/>
    <x v="0"/>
    <x v="1"/>
    <n v="34"/>
    <n v="1"/>
    <n v="1408"/>
    <n v="135236.78"/>
  </r>
  <r>
    <x v="3"/>
    <x v="35"/>
    <x v="38"/>
    <x v="2"/>
    <x v="0"/>
    <x v="2"/>
    <n v="20"/>
    <n v="6"/>
    <n v="36153.72"/>
    <n v="36153.72"/>
  </r>
  <r>
    <x v="2"/>
    <x v="34"/>
    <x v="11"/>
    <x v="0"/>
    <x v="0"/>
    <x v="0"/>
    <n v="46"/>
    <n v="10"/>
    <n v="92101.03"/>
    <n v="92101.03"/>
  </r>
  <r>
    <x v="3"/>
    <x v="38"/>
    <x v="39"/>
    <x v="2"/>
    <x v="0"/>
    <x v="2"/>
    <n v="39"/>
    <n v="9"/>
    <n v="77151.59"/>
    <n v="88864.29"/>
  </r>
  <r>
    <x v="0"/>
    <x v="13"/>
    <x v="32"/>
    <x v="0"/>
    <x v="0"/>
    <x v="2"/>
    <n v="11"/>
    <n v="3"/>
    <n v="3324.77"/>
    <n v="28457.75"/>
  </r>
  <r>
    <x v="1"/>
    <x v="4"/>
    <x v="2"/>
    <x v="0"/>
    <x v="0"/>
    <x v="1"/>
    <n v="7"/>
    <n v="3"/>
    <n v="13343.27"/>
    <n v="29728.959999999999"/>
  </r>
  <r>
    <x v="0"/>
    <x v="28"/>
    <x v="33"/>
    <x v="0"/>
    <x v="0"/>
    <x v="0"/>
    <n v="8"/>
    <n v="2"/>
    <n v="8884.9599999999991"/>
    <n v="8884.9599999999991"/>
  </r>
  <r>
    <x v="3"/>
    <x v="15"/>
    <x v="25"/>
    <x v="0"/>
    <x v="0"/>
    <x v="0"/>
    <n v="2"/>
    <n v="1"/>
    <n v="3515.1"/>
    <n v="3515.1"/>
  </r>
  <r>
    <x v="1"/>
    <x v="1"/>
    <x v="2"/>
    <x v="2"/>
    <x v="0"/>
    <x v="2"/>
    <n v="7"/>
    <n v="1"/>
    <n v="1364"/>
    <n v="9409.09"/>
  </r>
  <r>
    <x v="1"/>
    <x v="26"/>
    <x v="17"/>
    <x v="0"/>
    <x v="0"/>
    <x v="2"/>
    <n v="7"/>
    <n v="1"/>
    <n v="7073.51"/>
    <n v="7439.82"/>
  </r>
  <r>
    <x v="0"/>
    <x v="27"/>
    <x v="22"/>
    <x v="0"/>
    <x v="0"/>
    <x v="3"/>
    <n v="0"/>
    <n v="1"/>
    <n v="713.88"/>
    <n v="8402.2199999999993"/>
  </r>
  <r>
    <x v="3"/>
    <x v="35"/>
    <x v="39"/>
    <x v="0"/>
    <x v="0"/>
    <x v="3"/>
    <n v="4"/>
    <n v="1"/>
    <n v="7166.26"/>
    <n v="7166.26"/>
  </r>
  <r>
    <x v="1"/>
    <x v="31"/>
    <x v="1"/>
    <x v="0"/>
    <x v="0"/>
    <x v="0"/>
    <n v="334"/>
    <n v="43"/>
    <n v="884015.1"/>
    <n v="884015.1"/>
  </r>
  <r>
    <x v="0"/>
    <x v="16"/>
    <x v="27"/>
    <x v="0"/>
    <x v="0"/>
    <x v="3"/>
    <n v="63"/>
    <n v="10"/>
    <n v="88190.63"/>
    <n v="158732.35"/>
  </r>
  <r>
    <x v="3"/>
    <x v="8"/>
    <x v="18"/>
    <x v="0"/>
    <x v="0"/>
    <x v="2"/>
    <n v="18"/>
    <n v="4"/>
    <n v="37828.25"/>
    <n v="49286.09"/>
  </r>
  <r>
    <x v="0"/>
    <x v="40"/>
    <x v="21"/>
    <x v="0"/>
    <x v="0"/>
    <x v="0"/>
    <n v="92"/>
    <n v="20"/>
    <n v="245634.35"/>
    <n v="245634.35"/>
  </r>
  <r>
    <x v="3"/>
    <x v="30"/>
    <x v="16"/>
    <x v="2"/>
    <x v="0"/>
    <x v="2"/>
    <n v="22"/>
    <n v="6"/>
    <n v="51727.27"/>
    <n v="69057.59"/>
  </r>
  <r>
    <x v="3"/>
    <x v="24"/>
    <x v="18"/>
    <x v="2"/>
    <x v="0"/>
    <x v="2"/>
    <n v="1"/>
    <n v="1"/>
    <n v="9989.74"/>
    <n v="9989.74"/>
  </r>
  <r>
    <x v="1"/>
    <x v="3"/>
    <x v="10"/>
    <x v="0"/>
    <x v="0"/>
    <x v="1"/>
    <n v="15"/>
    <n v="2"/>
    <n v="24464.19"/>
    <n v="24464.19"/>
  </r>
  <r>
    <x v="3"/>
    <x v="15"/>
    <x v="5"/>
    <x v="2"/>
    <x v="0"/>
    <x v="2"/>
    <n v="57"/>
    <n v="11"/>
    <n v="85043.63"/>
    <n v="107373.69"/>
  </r>
  <r>
    <x v="3"/>
    <x v="6"/>
    <x v="4"/>
    <x v="0"/>
    <x v="0"/>
    <x v="1"/>
    <n v="4"/>
    <n v="1"/>
    <n v="7675.84"/>
    <n v="7675.84"/>
  </r>
  <r>
    <x v="0"/>
    <x v="28"/>
    <x v="30"/>
    <x v="0"/>
    <x v="0"/>
    <x v="0"/>
    <n v="10"/>
    <n v="3"/>
    <n v="28449.87"/>
    <n v="28449.87"/>
  </r>
  <r>
    <x v="3"/>
    <x v="8"/>
    <x v="18"/>
    <x v="2"/>
    <x v="0"/>
    <x v="2"/>
    <n v="1"/>
    <n v="1"/>
    <n v="4779.32"/>
    <n v="4779.32"/>
  </r>
  <r>
    <x v="3"/>
    <x v="6"/>
    <x v="29"/>
    <x v="0"/>
    <x v="0"/>
    <x v="0"/>
    <n v="4"/>
    <n v="1"/>
    <n v="4422.8900000000003"/>
    <n v="4422.8900000000003"/>
  </r>
  <r>
    <x v="1"/>
    <x v="4"/>
    <x v="3"/>
    <x v="0"/>
    <x v="0"/>
    <x v="0"/>
    <n v="2"/>
    <n v="1"/>
    <n v="8144.78"/>
    <n v="8144.78"/>
  </r>
  <r>
    <x v="3"/>
    <x v="23"/>
    <x v="19"/>
    <x v="1"/>
    <x v="0"/>
    <x v="1"/>
    <n v="1"/>
    <n v="1"/>
    <n v="1755"/>
    <n v="1755"/>
  </r>
  <r>
    <x v="4"/>
    <x v="43"/>
    <x v="12"/>
    <x v="0"/>
    <x v="0"/>
    <x v="3"/>
    <n v="151"/>
    <n v="25"/>
    <n v="225704.89"/>
    <n v="225704.89"/>
  </r>
  <r>
    <x v="0"/>
    <x v="16"/>
    <x v="32"/>
    <x v="0"/>
    <x v="0"/>
    <x v="1"/>
    <n v="74"/>
    <n v="11"/>
    <n v="124480.83"/>
    <n v="162532.16"/>
  </r>
  <r>
    <x v="1"/>
    <x v="3"/>
    <x v="7"/>
    <x v="0"/>
    <x v="0"/>
    <x v="1"/>
    <n v="0"/>
    <n v="5"/>
    <n v="303641.45"/>
    <n v="303641.45"/>
  </r>
  <r>
    <x v="3"/>
    <x v="22"/>
    <x v="31"/>
    <x v="0"/>
    <x v="0"/>
    <x v="2"/>
    <n v="25"/>
    <n v="4"/>
    <n v="49687.73"/>
    <n v="65628.289999999994"/>
  </r>
  <r>
    <x v="3"/>
    <x v="21"/>
    <x v="33"/>
    <x v="0"/>
    <x v="0"/>
    <x v="0"/>
    <n v="76"/>
    <n v="20"/>
    <n v="147848.64000000001"/>
    <n v="147848.64000000001"/>
  </r>
  <r>
    <x v="0"/>
    <x v="44"/>
    <x v="18"/>
    <x v="0"/>
    <x v="0"/>
    <x v="0"/>
    <n v="8"/>
    <n v="2"/>
    <n v="11077.55"/>
    <n v="11077.55"/>
  </r>
  <r>
    <x v="0"/>
    <x v="45"/>
    <x v="21"/>
    <x v="0"/>
    <x v="0"/>
    <x v="3"/>
    <n v="42"/>
    <n v="13"/>
    <n v="91700.98"/>
    <n v="91700.98"/>
  </r>
  <r>
    <x v="0"/>
    <x v="44"/>
    <x v="28"/>
    <x v="0"/>
    <x v="0"/>
    <x v="1"/>
    <n v="36"/>
    <n v="7"/>
    <n v="68359.92"/>
    <n v="68359.92"/>
  </r>
  <r>
    <x v="0"/>
    <x v="16"/>
    <x v="21"/>
    <x v="0"/>
    <x v="0"/>
    <x v="0"/>
    <n v="29"/>
    <n v="6"/>
    <n v="43631.51"/>
    <n v="43631.51"/>
  </r>
  <r>
    <x v="2"/>
    <x v="5"/>
    <x v="15"/>
    <x v="0"/>
    <x v="0"/>
    <x v="2"/>
    <n v="3"/>
    <n v="2"/>
    <n v="4067.31"/>
    <n v="9444.07"/>
  </r>
  <r>
    <x v="5"/>
    <x v="63"/>
    <x v="9"/>
    <x v="0"/>
    <x v="0"/>
    <x v="2"/>
    <n v="10"/>
    <n v="1"/>
    <n v="1680"/>
    <n v="17742.169999999998"/>
  </r>
  <r>
    <x v="2"/>
    <x v="50"/>
    <x v="25"/>
    <x v="0"/>
    <x v="0"/>
    <x v="0"/>
    <n v="45"/>
    <n v="6"/>
    <n v="93646.59"/>
    <n v="93646.59"/>
  </r>
  <r>
    <x v="0"/>
    <x v="27"/>
    <x v="34"/>
    <x v="0"/>
    <x v="0"/>
    <x v="2"/>
    <n v="0"/>
    <n v="1"/>
    <n v="2241.5500000000002"/>
    <n v="2241.5500000000002"/>
  </r>
  <r>
    <x v="0"/>
    <x v="12"/>
    <x v="14"/>
    <x v="0"/>
    <x v="0"/>
    <x v="3"/>
    <n v="14"/>
    <n v="3"/>
    <n v="49499.02"/>
    <n v="49499.02"/>
  </r>
  <r>
    <x v="1"/>
    <x v="2"/>
    <x v="34"/>
    <x v="0"/>
    <x v="0"/>
    <x v="0"/>
    <n v="5"/>
    <n v="1"/>
    <n v="1340"/>
    <n v="1340"/>
  </r>
  <r>
    <x v="2"/>
    <x v="36"/>
    <x v="7"/>
    <x v="1"/>
    <x v="0"/>
    <x v="0"/>
    <n v="7"/>
    <n v="1"/>
    <n v="9463.59"/>
    <n v="9463.59"/>
  </r>
  <r>
    <x v="0"/>
    <x v="28"/>
    <x v="22"/>
    <x v="0"/>
    <x v="0"/>
    <x v="0"/>
    <n v="4"/>
    <n v="1"/>
    <n v="3125.53"/>
    <n v="3125.53"/>
  </r>
  <r>
    <x v="3"/>
    <x v="30"/>
    <x v="23"/>
    <x v="2"/>
    <x v="0"/>
    <x v="2"/>
    <n v="7"/>
    <n v="2"/>
    <n v="3185.5"/>
    <n v="24562.43"/>
  </r>
  <r>
    <x v="1"/>
    <x v="10"/>
    <x v="1"/>
    <x v="0"/>
    <x v="0"/>
    <x v="0"/>
    <n v="3"/>
    <n v="1"/>
    <n v="4592.04"/>
    <n v="4592.04"/>
  </r>
  <r>
    <x v="2"/>
    <x v="34"/>
    <x v="24"/>
    <x v="0"/>
    <x v="0"/>
    <x v="0"/>
    <n v="21"/>
    <n v="4"/>
    <n v="53070.1"/>
    <n v="53070.1"/>
  </r>
  <r>
    <x v="1"/>
    <x v="32"/>
    <x v="26"/>
    <x v="0"/>
    <x v="0"/>
    <x v="2"/>
    <n v="5"/>
    <n v="1"/>
    <n v="46738.36"/>
    <n v="46738.36"/>
  </r>
  <r>
    <x v="4"/>
    <x v="43"/>
    <x v="17"/>
    <x v="0"/>
    <x v="0"/>
    <x v="3"/>
    <n v="7"/>
    <n v="1"/>
    <n v="6859.26"/>
    <n v="6859.26"/>
  </r>
  <r>
    <x v="1"/>
    <x v="1"/>
    <x v="0"/>
    <x v="0"/>
    <x v="0"/>
    <x v="2"/>
    <n v="0"/>
    <n v="1"/>
    <n v="1945"/>
    <n v="3361.01"/>
  </r>
  <r>
    <x v="3"/>
    <x v="35"/>
    <x v="19"/>
    <x v="1"/>
    <x v="0"/>
    <x v="1"/>
    <n v="15"/>
    <n v="1"/>
    <n v="27541.43"/>
    <n v="27541.43"/>
  </r>
  <r>
    <x v="3"/>
    <x v="30"/>
    <x v="23"/>
    <x v="0"/>
    <x v="0"/>
    <x v="0"/>
    <n v="286"/>
    <n v="79"/>
    <n v="543883.21"/>
    <n v="543883.21"/>
  </r>
  <r>
    <x v="3"/>
    <x v="22"/>
    <x v="31"/>
    <x v="2"/>
    <x v="0"/>
    <x v="2"/>
    <n v="34"/>
    <n v="7"/>
    <n v="27815.99"/>
    <n v="64479.87"/>
  </r>
  <r>
    <x v="3"/>
    <x v="35"/>
    <x v="39"/>
    <x v="0"/>
    <x v="0"/>
    <x v="0"/>
    <n v="93"/>
    <n v="29"/>
    <n v="228384.38"/>
    <n v="228384.38"/>
  </r>
  <r>
    <x v="1"/>
    <x v="9"/>
    <x v="36"/>
    <x v="0"/>
    <x v="0"/>
    <x v="1"/>
    <n v="35"/>
    <n v="9"/>
    <n v="37498.76"/>
    <n v="103606.24"/>
  </r>
  <r>
    <x v="1"/>
    <x v="2"/>
    <x v="17"/>
    <x v="0"/>
    <x v="0"/>
    <x v="0"/>
    <n v="67"/>
    <n v="34"/>
    <n v="112532.31"/>
    <n v="112532.31"/>
  </r>
  <r>
    <x v="0"/>
    <x v="49"/>
    <x v="34"/>
    <x v="0"/>
    <x v="0"/>
    <x v="1"/>
    <n v="37"/>
    <n v="7"/>
    <n v="35642.54"/>
    <n v="63321.03"/>
  </r>
  <r>
    <x v="1"/>
    <x v="9"/>
    <x v="12"/>
    <x v="0"/>
    <x v="0"/>
    <x v="3"/>
    <n v="14"/>
    <n v="26"/>
    <n v="266514.40999999997"/>
    <n v="280052.88"/>
  </r>
  <r>
    <x v="3"/>
    <x v="21"/>
    <x v="23"/>
    <x v="0"/>
    <x v="0"/>
    <x v="0"/>
    <n v="43"/>
    <n v="6"/>
    <n v="135164.97"/>
    <n v="135164.97"/>
  </r>
  <r>
    <x v="1"/>
    <x v="9"/>
    <x v="36"/>
    <x v="0"/>
    <x v="0"/>
    <x v="0"/>
    <n v="150"/>
    <n v="19"/>
    <n v="307879.44"/>
    <n v="307879.44"/>
  </r>
  <r>
    <x v="0"/>
    <x v="49"/>
    <x v="21"/>
    <x v="0"/>
    <x v="0"/>
    <x v="0"/>
    <n v="9"/>
    <n v="1"/>
    <n v="7552.6"/>
    <n v="7552.6"/>
  </r>
  <r>
    <x v="3"/>
    <x v="23"/>
    <x v="19"/>
    <x v="2"/>
    <x v="0"/>
    <x v="2"/>
    <n v="89"/>
    <n v="7"/>
    <n v="96300.44"/>
    <n v="149652.34"/>
  </r>
  <r>
    <x v="2"/>
    <x v="5"/>
    <x v="5"/>
    <x v="0"/>
    <x v="0"/>
    <x v="3"/>
    <n v="21"/>
    <n v="4"/>
    <n v="44329.95"/>
    <n v="44329.95"/>
  </r>
  <r>
    <x v="1"/>
    <x v="2"/>
    <x v="3"/>
    <x v="0"/>
    <x v="0"/>
    <x v="1"/>
    <n v="13"/>
    <n v="4"/>
    <n v="19405.04"/>
    <n v="19405.04"/>
  </r>
  <r>
    <x v="0"/>
    <x v="42"/>
    <x v="34"/>
    <x v="0"/>
    <x v="0"/>
    <x v="0"/>
    <n v="4"/>
    <n v="3"/>
    <n v="11206.89"/>
    <n v="11206.89"/>
  </r>
  <r>
    <x v="1"/>
    <x v="32"/>
    <x v="32"/>
    <x v="0"/>
    <x v="0"/>
    <x v="0"/>
    <n v="46"/>
    <n v="5"/>
    <n v="9938.7099999999991"/>
    <n v="9938.7099999999991"/>
  </r>
  <r>
    <x v="2"/>
    <x v="34"/>
    <x v="41"/>
    <x v="2"/>
    <x v="0"/>
    <x v="2"/>
    <n v="23"/>
    <n v="6"/>
    <n v="57514.95"/>
    <n v="57514.95"/>
  </r>
  <r>
    <x v="0"/>
    <x v="45"/>
    <x v="12"/>
    <x v="0"/>
    <x v="0"/>
    <x v="3"/>
    <n v="0"/>
    <n v="2"/>
    <n v="12906.19"/>
    <n v="13377.63"/>
  </r>
  <r>
    <x v="2"/>
    <x v="34"/>
    <x v="7"/>
    <x v="2"/>
    <x v="0"/>
    <x v="2"/>
    <n v="25"/>
    <n v="5"/>
    <n v="46067.55"/>
    <n v="55058.34"/>
  </r>
  <r>
    <x v="4"/>
    <x v="43"/>
    <x v="10"/>
    <x v="0"/>
    <x v="0"/>
    <x v="0"/>
    <n v="45"/>
    <n v="1"/>
    <n v="658"/>
    <n v="658"/>
  </r>
  <r>
    <x v="1"/>
    <x v="3"/>
    <x v="3"/>
    <x v="0"/>
    <x v="0"/>
    <x v="3"/>
    <n v="11"/>
    <n v="5"/>
    <n v="29604.55"/>
    <n v="29604.55"/>
  </r>
  <r>
    <x v="0"/>
    <x v="12"/>
    <x v="10"/>
    <x v="1"/>
    <x v="0"/>
    <x v="0"/>
    <n v="4"/>
    <n v="1"/>
    <n v="6017.77"/>
    <n v="6017.77"/>
  </r>
  <r>
    <x v="2"/>
    <x v="11"/>
    <x v="25"/>
    <x v="0"/>
    <x v="0"/>
    <x v="3"/>
    <n v="2"/>
    <n v="1"/>
    <n v="1134.18"/>
    <n v="1134.18"/>
  </r>
  <r>
    <x v="2"/>
    <x v="50"/>
    <x v="25"/>
    <x v="3"/>
    <x v="0"/>
    <x v="2"/>
    <n v="17"/>
    <n v="1"/>
    <n v="1300"/>
    <n v="14295"/>
  </r>
  <r>
    <x v="3"/>
    <x v="38"/>
    <x v="23"/>
    <x v="0"/>
    <x v="0"/>
    <x v="1"/>
    <n v="21"/>
    <n v="2"/>
    <n v="2056.85"/>
    <n v="73553.259999999995"/>
  </r>
  <r>
    <x v="3"/>
    <x v="6"/>
    <x v="4"/>
    <x v="0"/>
    <x v="0"/>
    <x v="2"/>
    <n v="1"/>
    <n v="1"/>
    <n v="4621"/>
    <n v="4621"/>
  </r>
  <r>
    <x v="0"/>
    <x v="40"/>
    <x v="33"/>
    <x v="0"/>
    <x v="0"/>
    <x v="0"/>
    <n v="0"/>
    <n v="1"/>
    <n v="4367.25"/>
    <n v="4367.25"/>
  </r>
  <r>
    <x v="2"/>
    <x v="50"/>
    <x v="4"/>
    <x v="0"/>
    <x v="0"/>
    <x v="1"/>
    <n v="9"/>
    <n v="5"/>
    <n v="17025.89"/>
    <n v="17025.89"/>
  </r>
  <r>
    <x v="1"/>
    <x v="32"/>
    <x v="0"/>
    <x v="0"/>
    <x v="0"/>
    <x v="1"/>
    <n v="100"/>
    <n v="25"/>
    <n v="43748.26"/>
    <n v="351672.27"/>
  </r>
  <r>
    <x v="2"/>
    <x v="41"/>
    <x v="25"/>
    <x v="0"/>
    <x v="0"/>
    <x v="1"/>
    <n v="84"/>
    <n v="26"/>
    <n v="200523.82"/>
    <n v="217866.31"/>
  </r>
  <r>
    <x v="0"/>
    <x v="0"/>
    <x v="6"/>
    <x v="0"/>
    <x v="0"/>
    <x v="3"/>
    <n v="14"/>
    <n v="5"/>
    <n v="30182.82"/>
    <n v="30182.82"/>
  </r>
  <r>
    <x v="0"/>
    <x v="28"/>
    <x v="14"/>
    <x v="0"/>
    <x v="0"/>
    <x v="0"/>
    <n v="72"/>
    <n v="25"/>
    <n v="85017.79"/>
    <n v="85017.79"/>
  </r>
  <r>
    <x v="2"/>
    <x v="5"/>
    <x v="15"/>
    <x v="2"/>
    <x v="0"/>
    <x v="2"/>
    <n v="39"/>
    <n v="4"/>
    <n v="54758.02"/>
    <n v="65704.05"/>
  </r>
  <r>
    <x v="4"/>
    <x v="64"/>
    <x v="8"/>
    <x v="0"/>
    <x v="0"/>
    <x v="1"/>
    <n v="0"/>
    <n v="1"/>
    <n v="14652.34"/>
    <n v="14652.34"/>
  </r>
  <r>
    <x v="0"/>
    <x v="40"/>
    <x v="30"/>
    <x v="0"/>
    <x v="0"/>
    <x v="2"/>
    <n v="16"/>
    <n v="5"/>
    <n v="21865.47"/>
    <n v="74792.03"/>
  </r>
  <r>
    <x v="0"/>
    <x v="12"/>
    <x v="6"/>
    <x v="0"/>
    <x v="0"/>
    <x v="3"/>
    <n v="24"/>
    <n v="10"/>
    <n v="56801.85"/>
    <n v="56801.85"/>
  </r>
  <r>
    <x v="2"/>
    <x v="34"/>
    <x v="24"/>
    <x v="0"/>
    <x v="0"/>
    <x v="2"/>
    <n v="2"/>
    <n v="1"/>
    <n v="10040.99"/>
    <n v="10040.99"/>
  </r>
  <r>
    <x v="1"/>
    <x v="32"/>
    <x v="10"/>
    <x v="0"/>
    <x v="0"/>
    <x v="1"/>
    <n v="11"/>
    <n v="3"/>
    <n v="5313.85"/>
    <n v="48236.46"/>
  </r>
  <r>
    <x v="1"/>
    <x v="10"/>
    <x v="9"/>
    <x v="0"/>
    <x v="0"/>
    <x v="3"/>
    <n v="7"/>
    <n v="3"/>
    <n v="34262.76"/>
    <n v="45168.35"/>
  </r>
  <r>
    <x v="1"/>
    <x v="10"/>
    <x v="8"/>
    <x v="0"/>
    <x v="0"/>
    <x v="3"/>
    <n v="12"/>
    <n v="5"/>
    <n v="17389.28"/>
    <n v="17389.28"/>
  </r>
  <r>
    <x v="3"/>
    <x v="6"/>
    <x v="19"/>
    <x v="0"/>
    <x v="0"/>
    <x v="3"/>
    <n v="5"/>
    <n v="2"/>
    <n v="17971.23"/>
    <n v="17971.23"/>
  </r>
  <r>
    <x v="2"/>
    <x v="39"/>
    <x v="41"/>
    <x v="1"/>
    <x v="0"/>
    <x v="3"/>
    <n v="33"/>
    <n v="1"/>
    <n v="37831.11"/>
    <n v="37831.11"/>
  </r>
  <r>
    <x v="4"/>
    <x v="57"/>
    <x v="8"/>
    <x v="0"/>
    <x v="0"/>
    <x v="2"/>
    <n v="4"/>
    <n v="1"/>
    <n v="0"/>
    <n v="6081.52"/>
  </r>
  <r>
    <x v="1"/>
    <x v="48"/>
    <x v="1"/>
    <x v="0"/>
    <x v="0"/>
    <x v="2"/>
    <n v="3"/>
    <n v="1"/>
    <n v="0"/>
    <n v="7597.76"/>
  </r>
  <r>
    <x v="5"/>
    <x v="47"/>
    <x v="9"/>
    <x v="0"/>
    <x v="0"/>
    <x v="2"/>
    <n v="2"/>
    <n v="1"/>
    <n v="21298.38"/>
    <n v="21298.38"/>
  </r>
  <r>
    <x v="3"/>
    <x v="22"/>
    <x v="4"/>
    <x v="2"/>
    <x v="0"/>
    <x v="2"/>
    <n v="2"/>
    <n v="1"/>
    <n v="10984.8"/>
    <n v="12778.36"/>
  </r>
  <r>
    <x v="1"/>
    <x v="26"/>
    <x v="10"/>
    <x v="0"/>
    <x v="0"/>
    <x v="2"/>
    <n v="0"/>
    <n v="1"/>
    <n v="0"/>
    <n v="6422.69"/>
  </r>
  <r>
    <x v="0"/>
    <x v="45"/>
    <x v="21"/>
    <x v="0"/>
    <x v="0"/>
    <x v="1"/>
    <n v="54"/>
    <n v="16"/>
    <n v="99600.34"/>
    <n v="108676.34"/>
  </r>
  <r>
    <x v="1"/>
    <x v="26"/>
    <x v="9"/>
    <x v="0"/>
    <x v="0"/>
    <x v="3"/>
    <n v="3"/>
    <n v="1"/>
    <n v="1148.92"/>
    <n v="8320.2800000000007"/>
  </r>
  <r>
    <x v="0"/>
    <x v="16"/>
    <x v="27"/>
    <x v="0"/>
    <x v="0"/>
    <x v="2"/>
    <n v="18"/>
    <n v="5"/>
    <n v="20209"/>
    <n v="43706.13"/>
  </r>
  <r>
    <x v="3"/>
    <x v="8"/>
    <x v="22"/>
    <x v="0"/>
    <x v="0"/>
    <x v="2"/>
    <n v="36"/>
    <n v="6"/>
    <n v="31641.86"/>
    <n v="64330.02"/>
  </r>
  <r>
    <x v="3"/>
    <x v="24"/>
    <x v="18"/>
    <x v="0"/>
    <x v="0"/>
    <x v="3"/>
    <n v="10"/>
    <n v="4"/>
    <n v="18723.47"/>
    <n v="18723.47"/>
  </r>
  <r>
    <x v="0"/>
    <x v="13"/>
    <x v="21"/>
    <x v="0"/>
    <x v="0"/>
    <x v="0"/>
    <n v="2"/>
    <n v="1"/>
    <n v="2636.92"/>
    <n v="2636.92"/>
  </r>
  <r>
    <x v="3"/>
    <x v="19"/>
    <x v="35"/>
    <x v="0"/>
    <x v="0"/>
    <x v="1"/>
    <n v="6"/>
    <n v="3"/>
    <n v="48007.51"/>
    <n v="48007.51"/>
  </r>
  <r>
    <x v="0"/>
    <x v="7"/>
    <x v="14"/>
    <x v="0"/>
    <x v="0"/>
    <x v="0"/>
    <n v="1"/>
    <n v="1"/>
    <n v="692.85"/>
    <n v="692.85"/>
  </r>
  <r>
    <x v="0"/>
    <x v="27"/>
    <x v="30"/>
    <x v="0"/>
    <x v="0"/>
    <x v="2"/>
    <n v="0"/>
    <n v="1"/>
    <n v="2514.37"/>
    <n v="2514.37"/>
  </r>
  <r>
    <x v="0"/>
    <x v="12"/>
    <x v="7"/>
    <x v="0"/>
    <x v="0"/>
    <x v="1"/>
    <n v="0"/>
    <n v="2"/>
    <n v="98682.87"/>
    <n v="98682.87"/>
  </r>
  <r>
    <x v="1"/>
    <x v="9"/>
    <x v="7"/>
    <x v="0"/>
    <x v="0"/>
    <x v="1"/>
    <n v="0"/>
    <n v="2"/>
    <n v="155847.24"/>
    <n v="155847.24"/>
  </r>
  <r>
    <x v="3"/>
    <x v="6"/>
    <x v="7"/>
    <x v="0"/>
    <x v="0"/>
    <x v="3"/>
    <n v="6"/>
    <n v="2"/>
    <n v="16598.28"/>
    <n v="17774.11"/>
  </r>
  <r>
    <x v="0"/>
    <x v="45"/>
    <x v="29"/>
    <x v="0"/>
    <x v="0"/>
    <x v="1"/>
    <n v="8"/>
    <n v="1"/>
    <n v="0"/>
    <n v="24006.94"/>
  </r>
  <r>
    <x v="0"/>
    <x v="0"/>
    <x v="27"/>
    <x v="0"/>
    <x v="0"/>
    <x v="0"/>
    <n v="8"/>
    <n v="2"/>
    <n v="15907.4"/>
    <n v="15907.4"/>
  </r>
  <r>
    <x v="4"/>
    <x v="17"/>
    <x v="9"/>
    <x v="0"/>
    <x v="0"/>
    <x v="2"/>
    <n v="32"/>
    <n v="2"/>
    <n v="114992.92"/>
    <n v="114992.92"/>
  </r>
  <r>
    <x v="0"/>
    <x v="16"/>
    <x v="30"/>
    <x v="0"/>
    <x v="0"/>
    <x v="0"/>
    <n v="6"/>
    <n v="1"/>
    <n v="6781.26"/>
    <n v="6781.26"/>
  </r>
  <r>
    <x v="1"/>
    <x v="2"/>
    <x v="6"/>
    <x v="0"/>
    <x v="0"/>
    <x v="0"/>
    <n v="21"/>
    <n v="3"/>
    <n v="35776.94"/>
    <n v="35776.94"/>
  </r>
  <r>
    <x v="3"/>
    <x v="23"/>
    <x v="37"/>
    <x v="2"/>
    <x v="0"/>
    <x v="2"/>
    <n v="4"/>
    <n v="1"/>
    <n v="56269.56"/>
    <n v="56269.56"/>
  </r>
  <r>
    <x v="0"/>
    <x v="7"/>
    <x v="10"/>
    <x v="0"/>
    <x v="0"/>
    <x v="1"/>
    <n v="17"/>
    <n v="2"/>
    <n v="3618.67"/>
    <n v="10932.01"/>
  </r>
  <r>
    <x v="4"/>
    <x v="33"/>
    <x v="36"/>
    <x v="0"/>
    <x v="0"/>
    <x v="0"/>
    <n v="3"/>
    <n v="1"/>
    <n v="1316"/>
    <n v="1316"/>
  </r>
  <r>
    <x v="0"/>
    <x v="44"/>
    <x v="29"/>
    <x v="0"/>
    <x v="0"/>
    <x v="0"/>
    <n v="0"/>
    <n v="1"/>
    <n v="1600"/>
    <n v="1600"/>
  </r>
  <r>
    <x v="3"/>
    <x v="53"/>
    <x v="12"/>
    <x v="2"/>
    <x v="0"/>
    <x v="2"/>
    <n v="2"/>
    <n v="1"/>
    <n v="138.25"/>
    <n v="1382.54"/>
  </r>
  <r>
    <x v="3"/>
    <x v="19"/>
    <x v="7"/>
    <x v="0"/>
    <x v="0"/>
    <x v="0"/>
    <n v="58"/>
    <n v="1"/>
    <n v="139710.38"/>
    <n v="139710.38"/>
  </r>
  <r>
    <x v="0"/>
    <x v="13"/>
    <x v="7"/>
    <x v="0"/>
    <x v="0"/>
    <x v="1"/>
    <n v="0"/>
    <n v="1"/>
    <n v="16556.82"/>
    <n v="16556.82"/>
  </r>
  <r>
    <x v="2"/>
    <x v="46"/>
    <x v="24"/>
    <x v="0"/>
    <x v="0"/>
    <x v="1"/>
    <n v="99"/>
    <n v="28"/>
    <n v="162344.20000000001"/>
    <n v="201509.68"/>
  </r>
  <r>
    <x v="1"/>
    <x v="2"/>
    <x v="32"/>
    <x v="0"/>
    <x v="0"/>
    <x v="2"/>
    <n v="73"/>
    <n v="1"/>
    <n v="73568.78"/>
    <n v="73568.78"/>
  </r>
  <r>
    <x v="1"/>
    <x v="1"/>
    <x v="9"/>
    <x v="0"/>
    <x v="0"/>
    <x v="0"/>
    <n v="302"/>
    <n v="57"/>
    <n v="715204.07"/>
    <n v="715204.07"/>
  </r>
  <r>
    <x v="0"/>
    <x v="27"/>
    <x v="28"/>
    <x v="0"/>
    <x v="0"/>
    <x v="3"/>
    <n v="34"/>
    <n v="6"/>
    <n v="56553.14"/>
    <n v="74298.62"/>
  </r>
  <r>
    <x v="0"/>
    <x v="44"/>
    <x v="21"/>
    <x v="0"/>
    <x v="0"/>
    <x v="1"/>
    <n v="43"/>
    <n v="6"/>
    <n v="86607.45"/>
    <n v="105691.57"/>
  </r>
  <r>
    <x v="0"/>
    <x v="16"/>
    <x v="32"/>
    <x v="0"/>
    <x v="0"/>
    <x v="3"/>
    <n v="40"/>
    <n v="13"/>
    <n v="133897.75"/>
    <n v="133897.75"/>
  </r>
  <r>
    <x v="3"/>
    <x v="22"/>
    <x v="7"/>
    <x v="0"/>
    <x v="0"/>
    <x v="0"/>
    <n v="2"/>
    <n v="1"/>
    <n v="1134.18"/>
    <n v="1134.18"/>
  </r>
  <r>
    <x v="2"/>
    <x v="11"/>
    <x v="15"/>
    <x v="0"/>
    <x v="0"/>
    <x v="0"/>
    <n v="39"/>
    <n v="16"/>
    <n v="63598.400000000001"/>
    <n v="63598.400000000001"/>
  </r>
  <r>
    <x v="1"/>
    <x v="10"/>
    <x v="20"/>
    <x v="0"/>
    <x v="0"/>
    <x v="1"/>
    <n v="4"/>
    <n v="1"/>
    <n v="5028.47"/>
    <n v="5028.47"/>
  </r>
  <r>
    <x v="3"/>
    <x v="19"/>
    <x v="19"/>
    <x v="0"/>
    <x v="0"/>
    <x v="1"/>
    <n v="10"/>
    <n v="7"/>
    <n v="24063.62"/>
    <n v="41425.21"/>
  </r>
  <r>
    <x v="3"/>
    <x v="35"/>
    <x v="12"/>
    <x v="0"/>
    <x v="0"/>
    <x v="1"/>
    <n v="52"/>
    <n v="3"/>
    <n v="106701.78"/>
    <n v="106701.78"/>
  </r>
  <r>
    <x v="3"/>
    <x v="35"/>
    <x v="5"/>
    <x v="1"/>
    <x v="0"/>
    <x v="0"/>
    <n v="17"/>
    <n v="1"/>
    <n v="34857.980000000003"/>
    <n v="34857.980000000003"/>
  </r>
  <r>
    <x v="3"/>
    <x v="23"/>
    <x v="35"/>
    <x v="0"/>
    <x v="0"/>
    <x v="0"/>
    <n v="1"/>
    <n v="1"/>
    <n v="4621"/>
    <n v="4621"/>
  </r>
  <r>
    <x v="3"/>
    <x v="19"/>
    <x v="23"/>
    <x v="2"/>
    <x v="0"/>
    <x v="2"/>
    <n v="9"/>
    <n v="1"/>
    <n v="7815.23"/>
    <n v="7815.23"/>
  </r>
  <r>
    <x v="1"/>
    <x v="9"/>
    <x v="20"/>
    <x v="0"/>
    <x v="0"/>
    <x v="3"/>
    <n v="1"/>
    <n v="1"/>
    <n v="3298.19"/>
    <n v="3298.19"/>
  </r>
  <r>
    <x v="1"/>
    <x v="4"/>
    <x v="0"/>
    <x v="0"/>
    <x v="0"/>
    <x v="3"/>
    <n v="0"/>
    <n v="2"/>
    <n v="46629.42"/>
    <n v="46629.42"/>
  </r>
  <r>
    <x v="2"/>
    <x v="39"/>
    <x v="25"/>
    <x v="0"/>
    <x v="0"/>
    <x v="0"/>
    <n v="6"/>
    <n v="3"/>
    <n v="18792.91"/>
    <n v="18792.91"/>
  </r>
  <r>
    <x v="0"/>
    <x v="42"/>
    <x v="15"/>
    <x v="0"/>
    <x v="0"/>
    <x v="0"/>
    <n v="0"/>
    <n v="1"/>
    <n v="1280"/>
    <n v="1280"/>
  </r>
  <r>
    <x v="3"/>
    <x v="30"/>
    <x v="12"/>
    <x v="0"/>
    <x v="0"/>
    <x v="3"/>
    <n v="4"/>
    <n v="1"/>
    <n v="7122.75"/>
    <n v="9127.2199999999993"/>
  </r>
  <r>
    <x v="0"/>
    <x v="45"/>
    <x v="7"/>
    <x v="0"/>
    <x v="0"/>
    <x v="1"/>
    <n v="0"/>
    <n v="1"/>
    <n v="9507.48"/>
    <n v="9507.48"/>
  </r>
  <r>
    <x v="2"/>
    <x v="11"/>
    <x v="41"/>
    <x v="0"/>
    <x v="0"/>
    <x v="0"/>
    <n v="17"/>
    <n v="2"/>
    <n v="10795.46"/>
    <n v="10795.46"/>
  </r>
  <r>
    <x v="1"/>
    <x v="10"/>
    <x v="8"/>
    <x v="0"/>
    <x v="0"/>
    <x v="2"/>
    <n v="33"/>
    <n v="2"/>
    <n v="56998.85"/>
    <n v="56998.85"/>
  </r>
  <r>
    <x v="3"/>
    <x v="6"/>
    <x v="15"/>
    <x v="0"/>
    <x v="0"/>
    <x v="3"/>
    <n v="5"/>
    <n v="1"/>
    <n v="7987.2"/>
    <n v="7987.2"/>
  </r>
  <r>
    <x v="3"/>
    <x v="21"/>
    <x v="38"/>
    <x v="0"/>
    <x v="0"/>
    <x v="0"/>
    <n v="13"/>
    <n v="1"/>
    <n v="11981.19"/>
    <n v="11981.19"/>
  </r>
  <r>
    <x v="2"/>
    <x v="29"/>
    <x v="37"/>
    <x v="0"/>
    <x v="0"/>
    <x v="1"/>
    <n v="91"/>
    <n v="13"/>
    <n v="165233.65"/>
    <n v="165233.65"/>
  </r>
  <r>
    <x v="1"/>
    <x v="48"/>
    <x v="8"/>
    <x v="0"/>
    <x v="0"/>
    <x v="0"/>
    <n v="99"/>
    <n v="24"/>
    <n v="96776.43"/>
    <n v="96776.43"/>
  </r>
  <r>
    <x v="0"/>
    <x v="16"/>
    <x v="14"/>
    <x v="0"/>
    <x v="0"/>
    <x v="3"/>
    <n v="23"/>
    <n v="8"/>
    <n v="91530.23"/>
    <n v="91530.23"/>
  </r>
  <r>
    <x v="0"/>
    <x v="7"/>
    <x v="10"/>
    <x v="0"/>
    <x v="0"/>
    <x v="0"/>
    <n v="11"/>
    <n v="9"/>
    <n v="46819.77"/>
    <n v="46819.77"/>
  </r>
  <r>
    <x v="1"/>
    <x v="2"/>
    <x v="14"/>
    <x v="0"/>
    <x v="0"/>
    <x v="1"/>
    <n v="7"/>
    <n v="2"/>
    <n v="15719.95"/>
    <n v="16555.46"/>
  </r>
  <r>
    <x v="0"/>
    <x v="28"/>
    <x v="34"/>
    <x v="0"/>
    <x v="0"/>
    <x v="3"/>
    <n v="29"/>
    <n v="11"/>
    <n v="49207.9"/>
    <n v="49207.9"/>
  </r>
  <r>
    <x v="3"/>
    <x v="8"/>
    <x v="39"/>
    <x v="0"/>
    <x v="0"/>
    <x v="1"/>
    <n v="26"/>
    <n v="1"/>
    <n v="41229.730000000003"/>
    <n v="41229.730000000003"/>
  </r>
  <r>
    <x v="4"/>
    <x v="17"/>
    <x v="36"/>
    <x v="0"/>
    <x v="0"/>
    <x v="3"/>
    <n v="3"/>
    <n v="1"/>
    <n v="10404.290000000001"/>
    <n v="10404.290000000001"/>
  </r>
  <r>
    <x v="0"/>
    <x v="7"/>
    <x v="27"/>
    <x v="0"/>
    <x v="0"/>
    <x v="1"/>
    <n v="6"/>
    <n v="3"/>
    <n v="11844.79"/>
    <n v="11844.79"/>
  </r>
  <r>
    <x v="3"/>
    <x v="21"/>
    <x v="13"/>
    <x v="2"/>
    <x v="0"/>
    <x v="2"/>
    <n v="15"/>
    <n v="5"/>
    <n v="29316.560000000001"/>
    <n v="29316.560000000001"/>
  </r>
  <r>
    <x v="2"/>
    <x v="50"/>
    <x v="29"/>
    <x v="0"/>
    <x v="0"/>
    <x v="1"/>
    <n v="50"/>
    <n v="16"/>
    <n v="147649.93"/>
    <n v="147649.93"/>
  </r>
  <r>
    <x v="3"/>
    <x v="21"/>
    <x v="7"/>
    <x v="0"/>
    <x v="0"/>
    <x v="1"/>
    <n v="0"/>
    <n v="2"/>
    <n v="17545.419999999998"/>
    <n v="17545.419999999998"/>
  </r>
  <r>
    <x v="2"/>
    <x v="14"/>
    <x v="11"/>
    <x v="0"/>
    <x v="0"/>
    <x v="1"/>
    <n v="16"/>
    <n v="5"/>
    <n v="3334.55"/>
    <n v="42595.13"/>
  </r>
  <r>
    <x v="2"/>
    <x v="50"/>
    <x v="7"/>
    <x v="0"/>
    <x v="0"/>
    <x v="0"/>
    <n v="9"/>
    <n v="2"/>
    <n v="9698.5"/>
    <n v="9698.5"/>
  </r>
  <r>
    <x v="3"/>
    <x v="22"/>
    <x v="5"/>
    <x v="0"/>
    <x v="0"/>
    <x v="0"/>
    <n v="2"/>
    <n v="1"/>
    <n v="3450.68"/>
    <n v="3450.68"/>
  </r>
  <r>
    <x v="3"/>
    <x v="15"/>
    <x v="4"/>
    <x v="0"/>
    <x v="0"/>
    <x v="2"/>
    <n v="13"/>
    <n v="1"/>
    <n v="1408"/>
    <n v="24082.6"/>
  </r>
  <r>
    <x v="3"/>
    <x v="23"/>
    <x v="4"/>
    <x v="0"/>
    <x v="0"/>
    <x v="0"/>
    <n v="3"/>
    <n v="2"/>
    <n v="9848.4500000000007"/>
    <n v="9848.4500000000007"/>
  </r>
  <r>
    <x v="3"/>
    <x v="19"/>
    <x v="19"/>
    <x v="2"/>
    <x v="0"/>
    <x v="2"/>
    <n v="12"/>
    <n v="3"/>
    <n v="0"/>
    <n v="46078.32"/>
  </r>
  <r>
    <x v="1"/>
    <x v="31"/>
    <x v="17"/>
    <x v="0"/>
    <x v="0"/>
    <x v="3"/>
    <n v="30"/>
    <n v="10"/>
    <n v="72076.5"/>
    <n v="72076.5"/>
  </r>
  <r>
    <x v="1"/>
    <x v="3"/>
    <x v="10"/>
    <x v="0"/>
    <x v="0"/>
    <x v="0"/>
    <n v="3"/>
    <n v="2"/>
    <n v="3631.6"/>
    <n v="3631.6"/>
  </r>
  <r>
    <x v="2"/>
    <x v="14"/>
    <x v="11"/>
    <x v="2"/>
    <x v="0"/>
    <x v="2"/>
    <n v="5"/>
    <n v="1"/>
    <n v="6621.66"/>
    <n v="7557.1"/>
  </r>
  <r>
    <x v="0"/>
    <x v="28"/>
    <x v="34"/>
    <x v="0"/>
    <x v="0"/>
    <x v="1"/>
    <n v="2"/>
    <n v="1"/>
    <n v="5105.04"/>
    <n v="5105.04"/>
  </r>
  <r>
    <x v="1"/>
    <x v="20"/>
    <x v="8"/>
    <x v="0"/>
    <x v="0"/>
    <x v="1"/>
    <n v="35"/>
    <n v="3"/>
    <n v="153872.62"/>
    <n v="153872.62"/>
  </r>
  <r>
    <x v="4"/>
    <x v="33"/>
    <x v="9"/>
    <x v="0"/>
    <x v="0"/>
    <x v="1"/>
    <n v="23"/>
    <n v="1"/>
    <n v="69073.39"/>
    <n v="79075.320000000007"/>
  </r>
  <r>
    <x v="2"/>
    <x v="36"/>
    <x v="7"/>
    <x v="0"/>
    <x v="0"/>
    <x v="1"/>
    <n v="6"/>
    <n v="2"/>
    <n v="6602.01"/>
    <n v="6602.01"/>
  </r>
  <r>
    <x v="0"/>
    <x v="27"/>
    <x v="26"/>
    <x v="2"/>
    <x v="0"/>
    <x v="2"/>
    <n v="3"/>
    <n v="2"/>
    <n v="9255.56"/>
    <n v="9255.56"/>
  </r>
  <r>
    <x v="3"/>
    <x v="22"/>
    <x v="29"/>
    <x v="0"/>
    <x v="0"/>
    <x v="0"/>
    <n v="0"/>
    <n v="1"/>
    <n v="31065.69"/>
    <n v="31065.69"/>
  </r>
  <r>
    <x v="3"/>
    <x v="19"/>
    <x v="5"/>
    <x v="0"/>
    <x v="0"/>
    <x v="1"/>
    <n v="1"/>
    <n v="1"/>
    <n v="7883.56"/>
    <n v="9198.16"/>
  </r>
  <r>
    <x v="0"/>
    <x v="27"/>
    <x v="18"/>
    <x v="0"/>
    <x v="0"/>
    <x v="0"/>
    <n v="2"/>
    <n v="1"/>
    <n v="692.85"/>
    <n v="692.85"/>
  </r>
  <r>
    <x v="2"/>
    <x v="39"/>
    <x v="25"/>
    <x v="2"/>
    <x v="0"/>
    <x v="2"/>
    <n v="2"/>
    <n v="1"/>
    <n v="41.44"/>
    <n v="536.25"/>
  </r>
  <r>
    <x v="1"/>
    <x v="3"/>
    <x v="14"/>
    <x v="0"/>
    <x v="0"/>
    <x v="3"/>
    <n v="0"/>
    <n v="1"/>
    <n v="11235.33"/>
    <n v="11235.33"/>
  </r>
  <r>
    <x v="1"/>
    <x v="10"/>
    <x v="10"/>
    <x v="0"/>
    <x v="0"/>
    <x v="0"/>
    <n v="5"/>
    <n v="1"/>
    <n v="18118.52"/>
    <n v="18118.52"/>
  </r>
  <r>
    <x v="2"/>
    <x v="50"/>
    <x v="37"/>
    <x v="2"/>
    <x v="0"/>
    <x v="2"/>
    <n v="16"/>
    <n v="4"/>
    <n v="52203.65"/>
    <n v="82354.25"/>
  </r>
  <r>
    <x v="2"/>
    <x v="41"/>
    <x v="7"/>
    <x v="0"/>
    <x v="0"/>
    <x v="3"/>
    <n v="43"/>
    <n v="7"/>
    <n v="22634.3"/>
    <n v="51967.839999999997"/>
  </r>
  <r>
    <x v="2"/>
    <x v="11"/>
    <x v="4"/>
    <x v="0"/>
    <x v="0"/>
    <x v="0"/>
    <n v="176"/>
    <n v="31"/>
    <n v="328543.13"/>
    <n v="328543.13"/>
  </r>
  <r>
    <x v="2"/>
    <x v="60"/>
    <x v="40"/>
    <x v="0"/>
    <x v="0"/>
    <x v="0"/>
    <n v="115"/>
    <n v="36"/>
    <n v="309107.08"/>
    <n v="309107.08"/>
  </r>
  <r>
    <x v="3"/>
    <x v="15"/>
    <x v="15"/>
    <x v="0"/>
    <x v="0"/>
    <x v="0"/>
    <n v="126"/>
    <n v="16"/>
    <n v="207808.41"/>
    <n v="207808.41"/>
  </r>
  <r>
    <x v="0"/>
    <x v="7"/>
    <x v="0"/>
    <x v="0"/>
    <x v="0"/>
    <x v="1"/>
    <n v="57"/>
    <n v="1"/>
    <n v="57367.85"/>
    <n v="57367.85"/>
  </r>
  <r>
    <x v="0"/>
    <x v="44"/>
    <x v="21"/>
    <x v="0"/>
    <x v="0"/>
    <x v="2"/>
    <n v="6"/>
    <n v="3"/>
    <n v="1827.03"/>
    <n v="7578.74"/>
  </r>
  <r>
    <x v="3"/>
    <x v="21"/>
    <x v="22"/>
    <x v="0"/>
    <x v="0"/>
    <x v="1"/>
    <n v="19"/>
    <n v="4"/>
    <n v="23393.34"/>
    <n v="23393.34"/>
  </r>
  <r>
    <x v="3"/>
    <x v="53"/>
    <x v="33"/>
    <x v="2"/>
    <x v="0"/>
    <x v="2"/>
    <n v="42"/>
    <n v="8"/>
    <n v="85671.53"/>
    <n v="104716.59"/>
  </r>
  <r>
    <x v="2"/>
    <x v="41"/>
    <x v="41"/>
    <x v="2"/>
    <x v="0"/>
    <x v="2"/>
    <n v="10"/>
    <n v="1"/>
    <n v="25707.49"/>
    <n v="25707.49"/>
  </r>
  <r>
    <x v="0"/>
    <x v="13"/>
    <x v="14"/>
    <x v="0"/>
    <x v="0"/>
    <x v="1"/>
    <n v="6"/>
    <n v="2"/>
    <n v="2268.36"/>
    <n v="2268.36"/>
  </r>
  <r>
    <x v="1"/>
    <x v="2"/>
    <x v="1"/>
    <x v="1"/>
    <x v="0"/>
    <x v="0"/>
    <n v="42"/>
    <n v="3"/>
    <n v="74056.88"/>
    <n v="74056.88"/>
  </r>
  <r>
    <x v="3"/>
    <x v="15"/>
    <x v="11"/>
    <x v="0"/>
    <x v="0"/>
    <x v="1"/>
    <n v="2"/>
    <n v="1"/>
    <n v="2202.4"/>
    <n v="2202.4"/>
  </r>
  <r>
    <x v="4"/>
    <x v="25"/>
    <x v="2"/>
    <x v="0"/>
    <x v="0"/>
    <x v="1"/>
    <n v="3"/>
    <n v="1"/>
    <n v="1316"/>
    <n v="1316"/>
  </r>
  <r>
    <x v="3"/>
    <x v="38"/>
    <x v="33"/>
    <x v="2"/>
    <x v="0"/>
    <x v="2"/>
    <n v="2"/>
    <n v="1"/>
    <n v="1911.73"/>
    <n v="1911.73"/>
  </r>
  <r>
    <x v="3"/>
    <x v="38"/>
    <x v="5"/>
    <x v="0"/>
    <x v="0"/>
    <x v="0"/>
    <n v="8"/>
    <n v="1"/>
    <n v="1364"/>
    <n v="1364"/>
  </r>
  <r>
    <x v="1"/>
    <x v="1"/>
    <x v="7"/>
    <x v="0"/>
    <x v="0"/>
    <x v="1"/>
    <n v="0"/>
    <n v="3"/>
    <n v="150364.85"/>
    <n v="150364.85"/>
  </r>
  <r>
    <x v="3"/>
    <x v="15"/>
    <x v="4"/>
    <x v="0"/>
    <x v="0"/>
    <x v="1"/>
    <n v="1"/>
    <n v="1"/>
    <n v="692.85"/>
    <n v="692.85"/>
  </r>
  <r>
    <x v="2"/>
    <x v="11"/>
    <x v="7"/>
    <x v="0"/>
    <x v="0"/>
    <x v="0"/>
    <n v="3"/>
    <n v="2"/>
    <n v="10280.52"/>
    <n v="10280.52"/>
  </r>
  <r>
    <x v="3"/>
    <x v="19"/>
    <x v="5"/>
    <x v="0"/>
    <x v="0"/>
    <x v="3"/>
    <n v="19"/>
    <n v="2"/>
    <n v="48857.42"/>
    <n v="48857.42"/>
  </r>
  <r>
    <x v="1"/>
    <x v="2"/>
    <x v="27"/>
    <x v="2"/>
    <x v="0"/>
    <x v="2"/>
    <n v="1"/>
    <n v="1"/>
    <n v="4460.55"/>
    <n v="4460.55"/>
  </r>
  <r>
    <x v="2"/>
    <x v="5"/>
    <x v="29"/>
    <x v="0"/>
    <x v="0"/>
    <x v="2"/>
    <n v="2"/>
    <n v="1"/>
    <n v="1134.18"/>
    <n v="1134.18"/>
  </r>
  <r>
    <x v="5"/>
    <x v="47"/>
    <x v="36"/>
    <x v="0"/>
    <x v="0"/>
    <x v="3"/>
    <n v="33"/>
    <n v="1"/>
    <n v="70165.69"/>
    <n v="70165.69"/>
  </r>
  <r>
    <x v="0"/>
    <x v="0"/>
    <x v="20"/>
    <x v="0"/>
    <x v="0"/>
    <x v="0"/>
    <n v="38"/>
    <n v="18"/>
    <n v="47651.89"/>
    <n v="47651.89"/>
  </r>
  <r>
    <x v="1"/>
    <x v="2"/>
    <x v="2"/>
    <x v="0"/>
    <x v="0"/>
    <x v="0"/>
    <n v="83"/>
    <n v="23"/>
    <n v="109050.94"/>
    <n v="109050.94"/>
  </r>
  <r>
    <x v="2"/>
    <x v="36"/>
    <x v="11"/>
    <x v="0"/>
    <x v="0"/>
    <x v="0"/>
    <n v="355"/>
    <n v="93"/>
    <n v="655709.26"/>
    <n v="655709.26"/>
  </r>
  <r>
    <x v="1"/>
    <x v="2"/>
    <x v="6"/>
    <x v="0"/>
    <x v="0"/>
    <x v="1"/>
    <n v="10"/>
    <n v="3"/>
    <n v="21466.05"/>
    <n v="21466.05"/>
  </r>
  <r>
    <x v="3"/>
    <x v="19"/>
    <x v="19"/>
    <x v="0"/>
    <x v="0"/>
    <x v="0"/>
    <n v="140"/>
    <n v="32"/>
    <n v="193059.67"/>
    <n v="193059.67"/>
  </r>
  <r>
    <x v="1"/>
    <x v="9"/>
    <x v="17"/>
    <x v="0"/>
    <x v="0"/>
    <x v="1"/>
    <n v="2"/>
    <n v="1"/>
    <n v="11231.6"/>
    <n v="11231.6"/>
  </r>
  <r>
    <x v="0"/>
    <x v="13"/>
    <x v="34"/>
    <x v="0"/>
    <x v="0"/>
    <x v="0"/>
    <n v="0"/>
    <n v="1"/>
    <n v="10755.66"/>
    <n v="10755.66"/>
  </r>
  <r>
    <x v="3"/>
    <x v="22"/>
    <x v="23"/>
    <x v="0"/>
    <x v="0"/>
    <x v="0"/>
    <n v="2"/>
    <n v="1"/>
    <n v="12920.42"/>
    <n v="12920.42"/>
  </r>
  <r>
    <x v="0"/>
    <x v="40"/>
    <x v="23"/>
    <x v="0"/>
    <x v="0"/>
    <x v="0"/>
    <n v="24"/>
    <n v="3"/>
    <n v="2972.58"/>
    <n v="2972.58"/>
  </r>
  <r>
    <x v="3"/>
    <x v="15"/>
    <x v="15"/>
    <x v="2"/>
    <x v="0"/>
    <x v="2"/>
    <n v="39"/>
    <n v="4"/>
    <n v="121225.21"/>
    <n v="121225.21"/>
  </r>
  <r>
    <x v="2"/>
    <x v="41"/>
    <x v="24"/>
    <x v="0"/>
    <x v="0"/>
    <x v="0"/>
    <n v="42"/>
    <n v="4"/>
    <n v="94079.83"/>
    <n v="94079.83"/>
  </r>
  <r>
    <x v="0"/>
    <x v="44"/>
    <x v="22"/>
    <x v="0"/>
    <x v="0"/>
    <x v="0"/>
    <n v="1"/>
    <n v="1"/>
    <n v="4621"/>
    <n v="4621"/>
  </r>
  <r>
    <x v="1"/>
    <x v="3"/>
    <x v="2"/>
    <x v="0"/>
    <x v="0"/>
    <x v="2"/>
    <n v="4"/>
    <n v="2"/>
    <n v="7547.96"/>
    <n v="7547.96"/>
  </r>
  <r>
    <x v="3"/>
    <x v="53"/>
    <x v="23"/>
    <x v="3"/>
    <x v="0"/>
    <x v="0"/>
    <n v="5"/>
    <n v="1"/>
    <n v="1800"/>
    <n v="1800"/>
  </r>
  <r>
    <x v="4"/>
    <x v="18"/>
    <x v="0"/>
    <x v="0"/>
    <x v="0"/>
    <x v="0"/>
    <n v="107"/>
    <n v="1"/>
    <n v="45080"/>
    <n v="45080"/>
  </r>
  <r>
    <x v="0"/>
    <x v="13"/>
    <x v="27"/>
    <x v="2"/>
    <x v="0"/>
    <x v="2"/>
    <n v="1"/>
    <n v="2"/>
    <n v="18287.080000000002"/>
    <n v="26350.82"/>
  </r>
  <r>
    <x v="1"/>
    <x v="2"/>
    <x v="2"/>
    <x v="1"/>
    <x v="0"/>
    <x v="0"/>
    <n v="12"/>
    <n v="1"/>
    <n v="28255.66"/>
    <n v="28255.66"/>
  </r>
  <r>
    <x v="0"/>
    <x v="0"/>
    <x v="14"/>
    <x v="0"/>
    <x v="0"/>
    <x v="0"/>
    <n v="3"/>
    <n v="1"/>
    <n v="1340"/>
    <n v="1340"/>
  </r>
  <r>
    <x v="2"/>
    <x v="39"/>
    <x v="4"/>
    <x v="0"/>
    <x v="0"/>
    <x v="0"/>
    <n v="378"/>
    <n v="89"/>
    <n v="1075478.97"/>
    <n v="1075478.97"/>
  </r>
  <r>
    <x v="3"/>
    <x v="23"/>
    <x v="7"/>
    <x v="0"/>
    <x v="0"/>
    <x v="1"/>
    <n v="0"/>
    <n v="3"/>
    <n v="186345.2"/>
    <n v="186345.2"/>
  </r>
  <r>
    <x v="0"/>
    <x v="49"/>
    <x v="12"/>
    <x v="0"/>
    <x v="0"/>
    <x v="3"/>
    <n v="0"/>
    <n v="28"/>
    <n v="481345.66"/>
    <n v="492047.2"/>
  </r>
  <r>
    <x v="1"/>
    <x v="1"/>
    <x v="36"/>
    <x v="0"/>
    <x v="0"/>
    <x v="0"/>
    <n v="69"/>
    <n v="33"/>
    <n v="155350.38"/>
    <n v="155350.38"/>
  </r>
  <r>
    <x v="1"/>
    <x v="3"/>
    <x v="2"/>
    <x v="0"/>
    <x v="0"/>
    <x v="3"/>
    <n v="26"/>
    <n v="9"/>
    <n v="44338.16"/>
    <n v="44338.16"/>
  </r>
  <r>
    <x v="2"/>
    <x v="41"/>
    <x v="41"/>
    <x v="0"/>
    <x v="0"/>
    <x v="1"/>
    <n v="82"/>
    <n v="8"/>
    <n v="196034.08"/>
    <n v="218659.98"/>
  </r>
  <r>
    <x v="0"/>
    <x v="16"/>
    <x v="32"/>
    <x v="1"/>
    <x v="0"/>
    <x v="3"/>
    <n v="1"/>
    <n v="1"/>
    <n v="1884.27"/>
    <n v="1884.27"/>
  </r>
  <r>
    <x v="1"/>
    <x v="48"/>
    <x v="6"/>
    <x v="0"/>
    <x v="0"/>
    <x v="0"/>
    <n v="3"/>
    <n v="2"/>
    <n v="5483.65"/>
    <n v="5483.65"/>
  </r>
  <r>
    <x v="1"/>
    <x v="9"/>
    <x v="17"/>
    <x v="0"/>
    <x v="0"/>
    <x v="3"/>
    <n v="26"/>
    <n v="7"/>
    <n v="75261.05"/>
    <n v="75261.05"/>
  </r>
  <r>
    <x v="2"/>
    <x v="41"/>
    <x v="7"/>
    <x v="0"/>
    <x v="0"/>
    <x v="2"/>
    <n v="2"/>
    <n v="2"/>
    <n v="4667.29"/>
    <n v="4667.29"/>
  </r>
  <r>
    <x v="0"/>
    <x v="44"/>
    <x v="30"/>
    <x v="0"/>
    <x v="0"/>
    <x v="1"/>
    <n v="7"/>
    <n v="2"/>
    <n v="3191.46"/>
    <n v="28812.65"/>
  </r>
  <r>
    <x v="1"/>
    <x v="9"/>
    <x v="1"/>
    <x v="0"/>
    <x v="0"/>
    <x v="0"/>
    <n v="4"/>
    <n v="1"/>
    <n v="5289.27"/>
    <n v="5289.27"/>
  </r>
  <r>
    <x v="3"/>
    <x v="53"/>
    <x v="38"/>
    <x v="0"/>
    <x v="0"/>
    <x v="1"/>
    <n v="14"/>
    <n v="5"/>
    <n v="23670.17"/>
    <n v="23670.17"/>
  </r>
  <r>
    <x v="1"/>
    <x v="26"/>
    <x v="17"/>
    <x v="0"/>
    <x v="0"/>
    <x v="3"/>
    <n v="1"/>
    <n v="1"/>
    <n v="4094.58"/>
    <n v="4094.58"/>
  </r>
  <r>
    <x v="1"/>
    <x v="4"/>
    <x v="1"/>
    <x v="0"/>
    <x v="0"/>
    <x v="3"/>
    <n v="28"/>
    <n v="5"/>
    <n v="77408.479999999996"/>
    <n v="90497.75"/>
  </r>
  <r>
    <x v="3"/>
    <x v="35"/>
    <x v="7"/>
    <x v="1"/>
    <x v="0"/>
    <x v="1"/>
    <n v="62"/>
    <n v="1"/>
    <n v="131288.48000000001"/>
    <n v="131288.48000000001"/>
  </r>
  <r>
    <x v="1"/>
    <x v="31"/>
    <x v="24"/>
    <x v="0"/>
    <x v="0"/>
    <x v="3"/>
    <n v="0"/>
    <n v="2"/>
    <n v="5427.52"/>
    <n v="5427.52"/>
  </r>
  <r>
    <x v="4"/>
    <x v="56"/>
    <x v="9"/>
    <x v="0"/>
    <x v="0"/>
    <x v="2"/>
    <n v="5"/>
    <n v="1"/>
    <n v="0"/>
    <n v="15882.8"/>
  </r>
  <r>
    <x v="0"/>
    <x v="45"/>
    <x v="28"/>
    <x v="0"/>
    <x v="0"/>
    <x v="1"/>
    <n v="41"/>
    <n v="2"/>
    <n v="72143.070000000007"/>
    <n v="72143.070000000007"/>
  </r>
  <r>
    <x v="3"/>
    <x v="15"/>
    <x v="7"/>
    <x v="2"/>
    <x v="0"/>
    <x v="2"/>
    <n v="0"/>
    <n v="1"/>
    <n v="0"/>
    <n v="9913.81"/>
  </r>
  <r>
    <x v="3"/>
    <x v="22"/>
    <x v="16"/>
    <x v="0"/>
    <x v="0"/>
    <x v="1"/>
    <n v="1"/>
    <n v="1"/>
    <n v="692.85"/>
    <n v="692.85"/>
  </r>
  <r>
    <x v="1"/>
    <x v="1"/>
    <x v="3"/>
    <x v="0"/>
    <x v="0"/>
    <x v="2"/>
    <n v="0"/>
    <n v="1"/>
    <n v="0"/>
    <n v="8950.7800000000007"/>
  </r>
  <r>
    <x v="5"/>
    <x v="63"/>
    <x v="9"/>
    <x v="0"/>
    <x v="0"/>
    <x v="1"/>
    <n v="3"/>
    <n v="1"/>
    <n v="1260"/>
    <n v="11781.68"/>
  </r>
  <r>
    <x v="3"/>
    <x v="38"/>
    <x v="35"/>
    <x v="0"/>
    <x v="0"/>
    <x v="3"/>
    <n v="0"/>
    <n v="1"/>
    <n v="8770.02"/>
    <n v="8770.02"/>
  </r>
  <r>
    <x v="1"/>
    <x v="1"/>
    <x v="10"/>
    <x v="0"/>
    <x v="0"/>
    <x v="1"/>
    <n v="97"/>
    <n v="1"/>
    <n v="101244.35"/>
    <n v="101244.35"/>
  </r>
  <r>
    <x v="3"/>
    <x v="23"/>
    <x v="29"/>
    <x v="0"/>
    <x v="0"/>
    <x v="2"/>
    <n v="2"/>
    <n v="1"/>
    <n v="1134.18"/>
    <n v="1134.18"/>
  </r>
  <r>
    <x v="0"/>
    <x v="16"/>
    <x v="32"/>
    <x v="0"/>
    <x v="0"/>
    <x v="0"/>
    <n v="472"/>
    <n v="108"/>
    <n v="925380.28"/>
    <n v="925380.28"/>
  </r>
  <r>
    <x v="0"/>
    <x v="27"/>
    <x v="26"/>
    <x v="0"/>
    <x v="0"/>
    <x v="0"/>
    <n v="411"/>
    <n v="92"/>
    <n v="970124.26"/>
    <n v="970124.26"/>
  </r>
  <r>
    <x v="2"/>
    <x v="34"/>
    <x v="7"/>
    <x v="0"/>
    <x v="0"/>
    <x v="1"/>
    <n v="98"/>
    <n v="14"/>
    <n v="40739.440000000002"/>
    <n v="201156.64"/>
  </r>
  <r>
    <x v="0"/>
    <x v="13"/>
    <x v="32"/>
    <x v="0"/>
    <x v="0"/>
    <x v="0"/>
    <n v="176"/>
    <n v="30"/>
    <n v="360714.29"/>
    <n v="360714.29"/>
  </r>
  <r>
    <x v="0"/>
    <x v="0"/>
    <x v="12"/>
    <x v="0"/>
    <x v="0"/>
    <x v="3"/>
    <n v="0"/>
    <n v="24"/>
    <n v="166870.14000000001"/>
    <n v="166870.14000000001"/>
  </r>
  <r>
    <x v="0"/>
    <x v="42"/>
    <x v="27"/>
    <x v="0"/>
    <x v="0"/>
    <x v="3"/>
    <n v="12"/>
    <n v="5"/>
    <n v="32958.01"/>
    <n v="32958.01"/>
  </r>
  <r>
    <x v="3"/>
    <x v="30"/>
    <x v="23"/>
    <x v="0"/>
    <x v="0"/>
    <x v="3"/>
    <n v="24"/>
    <n v="12"/>
    <n v="53214.15"/>
    <n v="53214.15"/>
  </r>
  <r>
    <x v="1"/>
    <x v="2"/>
    <x v="1"/>
    <x v="0"/>
    <x v="0"/>
    <x v="1"/>
    <n v="249"/>
    <n v="52"/>
    <n v="543450.88"/>
    <n v="573395.43000000005"/>
  </r>
  <r>
    <x v="1"/>
    <x v="54"/>
    <x v="1"/>
    <x v="0"/>
    <x v="0"/>
    <x v="1"/>
    <n v="21"/>
    <n v="3"/>
    <n v="5988.78"/>
    <n v="49997.71"/>
  </r>
  <r>
    <x v="0"/>
    <x v="45"/>
    <x v="21"/>
    <x v="2"/>
    <x v="0"/>
    <x v="2"/>
    <n v="14"/>
    <n v="6"/>
    <n v="27453.49"/>
    <n v="47671.34"/>
  </r>
  <r>
    <x v="3"/>
    <x v="15"/>
    <x v="35"/>
    <x v="0"/>
    <x v="0"/>
    <x v="0"/>
    <n v="21"/>
    <n v="2"/>
    <n v="23784.38"/>
    <n v="23784.38"/>
  </r>
  <r>
    <x v="3"/>
    <x v="21"/>
    <x v="12"/>
    <x v="0"/>
    <x v="0"/>
    <x v="3"/>
    <n v="0"/>
    <n v="2"/>
    <n v="9109.52"/>
    <n v="9109.52"/>
  </r>
  <r>
    <x v="1"/>
    <x v="9"/>
    <x v="9"/>
    <x v="0"/>
    <x v="0"/>
    <x v="3"/>
    <n v="21"/>
    <n v="4"/>
    <n v="81889.679999999993"/>
    <n v="95428.15"/>
  </r>
  <r>
    <x v="0"/>
    <x v="13"/>
    <x v="10"/>
    <x v="0"/>
    <x v="0"/>
    <x v="3"/>
    <n v="28"/>
    <n v="9"/>
    <n v="56322.73"/>
    <n v="56322.73"/>
  </r>
  <r>
    <x v="0"/>
    <x v="45"/>
    <x v="18"/>
    <x v="0"/>
    <x v="0"/>
    <x v="3"/>
    <n v="0"/>
    <n v="1"/>
    <n v="11551.25"/>
    <n v="11551.25"/>
  </r>
  <r>
    <x v="1"/>
    <x v="2"/>
    <x v="34"/>
    <x v="0"/>
    <x v="0"/>
    <x v="1"/>
    <n v="10"/>
    <n v="2"/>
    <n v="25540.67"/>
    <n v="25540.67"/>
  </r>
  <r>
    <x v="2"/>
    <x v="39"/>
    <x v="41"/>
    <x v="0"/>
    <x v="0"/>
    <x v="0"/>
    <n v="3"/>
    <n v="1"/>
    <n v="7139.1"/>
    <n v="7139.1"/>
  </r>
  <r>
    <x v="1"/>
    <x v="54"/>
    <x v="20"/>
    <x v="0"/>
    <x v="0"/>
    <x v="2"/>
    <n v="2"/>
    <n v="1"/>
    <n v="0"/>
    <n v="2158.14"/>
  </r>
  <r>
    <x v="0"/>
    <x v="27"/>
    <x v="28"/>
    <x v="1"/>
    <x v="0"/>
    <x v="3"/>
    <n v="28"/>
    <n v="1"/>
    <n v="55227.99"/>
    <n v="55227.99"/>
  </r>
  <r>
    <x v="0"/>
    <x v="42"/>
    <x v="34"/>
    <x v="0"/>
    <x v="0"/>
    <x v="3"/>
    <n v="10"/>
    <n v="3"/>
    <n v="14989.66"/>
    <n v="14989.66"/>
  </r>
  <r>
    <x v="2"/>
    <x v="60"/>
    <x v="24"/>
    <x v="0"/>
    <x v="0"/>
    <x v="2"/>
    <n v="1"/>
    <n v="1"/>
    <n v="692.85"/>
    <n v="692.85"/>
  </r>
  <r>
    <x v="0"/>
    <x v="45"/>
    <x v="31"/>
    <x v="2"/>
    <x v="0"/>
    <x v="2"/>
    <n v="5"/>
    <n v="1"/>
    <n v="0"/>
    <n v="14563.01"/>
  </r>
  <r>
    <x v="1"/>
    <x v="4"/>
    <x v="0"/>
    <x v="0"/>
    <x v="0"/>
    <x v="0"/>
    <n v="4"/>
    <n v="1"/>
    <n v="3385.29"/>
    <n v="3385.29"/>
  </r>
  <r>
    <x v="3"/>
    <x v="6"/>
    <x v="37"/>
    <x v="2"/>
    <x v="0"/>
    <x v="2"/>
    <n v="10"/>
    <n v="1"/>
    <n v="20499.169999999998"/>
    <n v="20499.169999999998"/>
  </r>
  <r>
    <x v="3"/>
    <x v="23"/>
    <x v="19"/>
    <x v="0"/>
    <x v="0"/>
    <x v="0"/>
    <n v="208"/>
    <n v="65"/>
    <n v="571267.21"/>
    <n v="571267.21"/>
  </r>
  <r>
    <x v="2"/>
    <x v="11"/>
    <x v="35"/>
    <x v="0"/>
    <x v="0"/>
    <x v="3"/>
    <n v="35"/>
    <n v="12"/>
    <n v="74390.3"/>
    <n v="74390.3"/>
  </r>
  <r>
    <x v="0"/>
    <x v="0"/>
    <x v="3"/>
    <x v="2"/>
    <x v="0"/>
    <x v="2"/>
    <n v="12"/>
    <n v="3"/>
    <n v="10855.68"/>
    <n v="24044.47"/>
  </r>
  <r>
    <x v="1"/>
    <x v="32"/>
    <x v="0"/>
    <x v="0"/>
    <x v="0"/>
    <x v="3"/>
    <n v="27"/>
    <n v="6"/>
    <n v="35960.879999999997"/>
    <n v="69025.97"/>
  </r>
  <r>
    <x v="3"/>
    <x v="22"/>
    <x v="22"/>
    <x v="0"/>
    <x v="0"/>
    <x v="0"/>
    <n v="73"/>
    <n v="12"/>
    <n v="122036.07"/>
    <n v="122036.07"/>
  </r>
  <r>
    <x v="2"/>
    <x v="41"/>
    <x v="7"/>
    <x v="0"/>
    <x v="0"/>
    <x v="0"/>
    <n v="25"/>
    <n v="6"/>
    <n v="87144.03"/>
    <n v="87144.03"/>
  </r>
  <r>
    <x v="0"/>
    <x v="45"/>
    <x v="21"/>
    <x v="0"/>
    <x v="0"/>
    <x v="2"/>
    <n v="45"/>
    <n v="7"/>
    <n v="58802.77"/>
    <n v="74551.100000000006"/>
  </r>
  <r>
    <x v="0"/>
    <x v="13"/>
    <x v="14"/>
    <x v="0"/>
    <x v="0"/>
    <x v="3"/>
    <n v="15"/>
    <n v="2"/>
    <n v="35355.89"/>
    <n v="35355.89"/>
  </r>
  <r>
    <x v="1"/>
    <x v="1"/>
    <x v="2"/>
    <x v="0"/>
    <x v="0"/>
    <x v="1"/>
    <n v="7"/>
    <n v="1"/>
    <n v="12364.44"/>
    <n v="12364.44"/>
  </r>
  <r>
    <x v="1"/>
    <x v="54"/>
    <x v="0"/>
    <x v="0"/>
    <x v="0"/>
    <x v="1"/>
    <n v="7"/>
    <n v="1"/>
    <n v="0"/>
    <n v="47816.95"/>
  </r>
  <r>
    <x v="1"/>
    <x v="9"/>
    <x v="31"/>
    <x v="0"/>
    <x v="0"/>
    <x v="1"/>
    <n v="3"/>
    <n v="1"/>
    <n v="1078.67"/>
    <n v="1078.67"/>
  </r>
  <r>
    <x v="1"/>
    <x v="1"/>
    <x v="36"/>
    <x v="0"/>
    <x v="0"/>
    <x v="2"/>
    <n v="2"/>
    <n v="1"/>
    <n v="3487.96"/>
    <n v="3487.96"/>
  </r>
  <r>
    <x v="0"/>
    <x v="40"/>
    <x v="21"/>
    <x v="1"/>
    <x v="0"/>
    <x v="0"/>
    <n v="15"/>
    <n v="1"/>
    <n v="20416.759999999998"/>
    <n v="20416.759999999998"/>
  </r>
  <r>
    <x v="2"/>
    <x v="39"/>
    <x v="25"/>
    <x v="0"/>
    <x v="0"/>
    <x v="2"/>
    <n v="9"/>
    <n v="3"/>
    <n v="14539.18"/>
    <n v="23368.38"/>
  </r>
  <r>
    <x v="1"/>
    <x v="20"/>
    <x v="9"/>
    <x v="0"/>
    <x v="0"/>
    <x v="2"/>
    <n v="5"/>
    <n v="1"/>
    <n v="16746.560000000001"/>
    <n v="16746.560000000001"/>
  </r>
  <r>
    <x v="0"/>
    <x v="12"/>
    <x v="34"/>
    <x v="0"/>
    <x v="0"/>
    <x v="3"/>
    <n v="2"/>
    <n v="1"/>
    <n v="3156.39"/>
    <n v="3156.39"/>
  </r>
  <r>
    <x v="1"/>
    <x v="31"/>
    <x v="34"/>
    <x v="0"/>
    <x v="0"/>
    <x v="3"/>
    <n v="27"/>
    <n v="1"/>
    <n v="11481.14"/>
    <n v="11481.14"/>
  </r>
  <r>
    <x v="3"/>
    <x v="23"/>
    <x v="5"/>
    <x v="0"/>
    <x v="0"/>
    <x v="1"/>
    <n v="5"/>
    <n v="4"/>
    <n v="10843.47"/>
    <n v="27620.38"/>
  </r>
  <r>
    <x v="2"/>
    <x v="50"/>
    <x v="41"/>
    <x v="0"/>
    <x v="0"/>
    <x v="0"/>
    <n v="32"/>
    <n v="5"/>
    <n v="58528.02"/>
    <n v="58528.02"/>
  </r>
  <r>
    <x v="0"/>
    <x v="40"/>
    <x v="18"/>
    <x v="0"/>
    <x v="0"/>
    <x v="0"/>
    <n v="99"/>
    <n v="22"/>
    <n v="127542.02"/>
    <n v="127542.02"/>
  </r>
  <r>
    <x v="2"/>
    <x v="41"/>
    <x v="41"/>
    <x v="0"/>
    <x v="0"/>
    <x v="0"/>
    <n v="193"/>
    <n v="29"/>
    <n v="246501.52"/>
    <n v="246501.52"/>
  </r>
  <r>
    <x v="0"/>
    <x v="27"/>
    <x v="26"/>
    <x v="0"/>
    <x v="0"/>
    <x v="3"/>
    <n v="112"/>
    <n v="28"/>
    <n v="251919.01"/>
    <n v="264807.17"/>
  </r>
  <r>
    <x v="3"/>
    <x v="35"/>
    <x v="12"/>
    <x v="0"/>
    <x v="0"/>
    <x v="3"/>
    <n v="0"/>
    <n v="1"/>
    <n v="71313.67"/>
    <n v="71313.67"/>
  </r>
  <r>
    <x v="3"/>
    <x v="8"/>
    <x v="13"/>
    <x v="0"/>
    <x v="0"/>
    <x v="1"/>
    <n v="4"/>
    <n v="2"/>
    <n v="38067.96"/>
    <n v="51261.29"/>
  </r>
  <r>
    <x v="1"/>
    <x v="4"/>
    <x v="2"/>
    <x v="0"/>
    <x v="0"/>
    <x v="3"/>
    <n v="3"/>
    <n v="3"/>
    <n v="46868.91"/>
    <n v="46868.91"/>
  </r>
  <r>
    <x v="3"/>
    <x v="19"/>
    <x v="23"/>
    <x v="0"/>
    <x v="0"/>
    <x v="3"/>
    <n v="3"/>
    <n v="2"/>
    <n v="11717.13"/>
    <n v="11717.13"/>
  </r>
  <r>
    <x v="1"/>
    <x v="32"/>
    <x v="10"/>
    <x v="0"/>
    <x v="0"/>
    <x v="3"/>
    <n v="0"/>
    <n v="2"/>
    <n v="21553.32"/>
    <n v="21553.32"/>
  </r>
  <r>
    <x v="2"/>
    <x v="5"/>
    <x v="5"/>
    <x v="0"/>
    <x v="0"/>
    <x v="1"/>
    <n v="7"/>
    <n v="4"/>
    <n v="13183.14"/>
    <n v="13183.14"/>
  </r>
  <r>
    <x v="0"/>
    <x v="49"/>
    <x v="28"/>
    <x v="0"/>
    <x v="0"/>
    <x v="1"/>
    <n v="5"/>
    <n v="2"/>
    <n v="1134.18"/>
    <n v="6887.99"/>
  </r>
  <r>
    <x v="4"/>
    <x v="25"/>
    <x v="17"/>
    <x v="0"/>
    <x v="0"/>
    <x v="3"/>
    <n v="18"/>
    <n v="2"/>
    <n v="3008.1"/>
    <n v="23762.639999999999"/>
  </r>
  <r>
    <x v="0"/>
    <x v="12"/>
    <x v="21"/>
    <x v="0"/>
    <x v="0"/>
    <x v="0"/>
    <n v="2"/>
    <n v="1"/>
    <n v="3782.56"/>
    <n v="3782.56"/>
  </r>
  <r>
    <x v="0"/>
    <x v="49"/>
    <x v="38"/>
    <x v="0"/>
    <x v="0"/>
    <x v="3"/>
    <n v="1"/>
    <n v="1"/>
    <n v="7911.94"/>
    <n v="7911.94"/>
  </r>
  <r>
    <x v="0"/>
    <x v="49"/>
    <x v="31"/>
    <x v="0"/>
    <x v="0"/>
    <x v="2"/>
    <n v="0"/>
    <n v="1"/>
    <n v="6942.46"/>
    <n v="6942.46"/>
  </r>
  <r>
    <x v="0"/>
    <x v="0"/>
    <x v="32"/>
    <x v="0"/>
    <x v="0"/>
    <x v="2"/>
    <n v="6"/>
    <n v="1"/>
    <n v="0"/>
    <n v="39062.15"/>
  </r>
  <r>
    <x v="2"/>
    <x v="36"/>
    <x v="40"/>
    <x v="0"/>
    <x v="0"/>
    <x v="1"/>
    <n v="15"/>
    <n v="2"/>
    <n v="24541.72"/>
    <n v="24541.72"/>
  </r>
  <r>
    <x v="2"/>
    <x v="5"/>
    <x v="37"/>
    <x v="0"/>
    <x v="0"/>
    <x v="3"/>
    <n v="14"/>
    <n v="1"/>
    <n v="51064.39"/>
    <n v="51064.39"/>
  </r>
  <r>
    <x v="2"/>
    <x v="34"/>
    <x v="11"/>
    <x v="2"/>
    <x v="0"/>
    <x v="2"/>
    <n v="12"/>
    <n v="1"/>
    <n v="1725"/>
    <n v="65784.460000000006"/>
  </r>
  <r>
    <x v="1"/>
    <x v="48"/>
    <x v="35"/>
    <x v="0"/>
    <x v="0"/>
    <x v="3"/>
    <n v="0"/>
    <n v="1"/>
    <n v="14959.58"/>
    <n v="14959.58"/>
  </r>
  <r>
    <x v="0"/>
    <x v="44"/>
    <x v="31"/>
    <x v="0"/>
    <x v="0"/>
    <x v="2"/>
    <n v="2"/>
    <n v="1"/>
    <n v="570.29999999999995"/>
    <n v="2851.5"/>
  </r>
  <r>
    <x v="0"/>
    <x v="28"/>
    <x v="13"/>
    <x v="0"/>
    <x v="0"/>
    <x v="0"/>
    <n v="2"/>
    <n v="1"/>
    <n v="827.06"/>
    <n v="827.06"/>
  </r>
  <r>
    <x v="3"/>
    <x v="38"/>
    <x v="23"/>
    <x v="0"/>
    <x v="0"/>
    <x v="3"/>
    <n v="7"/>
    <n v="2"/>
    <n v="23128.99"/>
    <n v="23128.99"/>
  </r>
  <r>
    <x v="0"/>
    <x v="12"/>
    <x v="32"/>
    <x v="1"/>
    <x v="0"/>
    <x v="0"/>
    <n v="93"/>
    <n v="1"/>
    <n v="285353.24"/>
    <n v="285353.24"/>
  </r>
  <r>
    <x v="0"/>
    <x v="49"/>
    <x v="14"/>
    <x v="1"/>
    <x v="0"/>
    <x v="0"/>
    <n v="22"/>
    <n v="1"/>
    <n v="48159.45"/>
    <n v="48159.45"/>
  </r>
  <r>
    <x v="0"/>
    <x v="7"/>
    <x v="3"/>
    <x v="0"/>
    <x v="0"/>
    <x v="1"/>
    <n v="156"/>
    <n v="21"/>
    <n v="264677.81"/>
    <n v="264677.81"/>
  </r>
  <r>
    <x v="3"/>
    <x v="22"/>
    <x v="18"/>
    <x v="0"/>
    <x v="0"/>
    <x v="3"/>
    <n v="18"/>
    <n v="4"/>
    <n v="10310.64"/>
    <n v="24919.8"/>
  </r>
  <r>
    <x v="1"/>
    <x v="31"/>
    <x v="0"/>
    <x v="0"/>
    <x v="0"/>
    <x v="3"/>
    <n v="26"/>
    <n v="2"/>
    <n v="81238.320000000007"/>
    <n v="81238.320000000007"/>
  </r>
  <r>
    <x v="1"/>
    <x v="10"/>
    <x v="9"/>
    <x v="0"/>
    <x v="0"/>
    <x v="1"/>
    <n v="91"/>
    <n v="25"/>
    <n v="203966"/>
    <n v="295969.33"/>
  </r>
  <r>
    <x v="2"/>
    <x v="29"/>
    <x v="25"/>
    <x v="0"/>
    <x v="0"/>
    <x v="0"/>
    <n v="154"/>
    <n v="31"/>
    <n v="349266.9"/>
    <n v="349266.9"/>
  </r>
  <r>
    <x v="3"/>
    <x v="35"/>
    <x v="38"/>
    <x v="0"/>
    <x v="0"/>
    <x v="1"/>
    <n v="26"/>
    <n v="8"/>
    <n v="47970.18"/>
    <n v="47970.18"/>
  </r>
  <r>
    <x v="1"/>
    <x v="2"/>
    <x v="0"/>
    <x v="0"/>
    <x v="0"/>
    <x v="3"/>
    <n v="44"/>
    <n v="4"/>
    <n v="76960.27"/>
    <n v="76960.27"/>
  </r>
  <r>
    <x v="1"/>
    <x v="4"/>
    <x v="1"/>
    <x v="0"/>
    <x v="0"/>
    <x v="1"/>
    <n v="4"/>
    <n v="2"/>
    <n v="2477.16"/>
    <n v="15135.94"/>
  </r>
  <r>
    <x v="3"/>
    <x v="35"/>
    <x v="5"/>
    <x v="0"/>
    <x v="0"/>
    <x v="0"/>
    <n v="6"/>
    <n v="1"/>
    <n v="1408"/>
    <n v="1408"/>
  </r>
  <r>
    <x v="4"/>
    <x v="56"/>
    <x v="7"/>
    <x v="0"/>
    <x v="0"/>
    <x v="1"/>
    <n v="33"/>
    <n v="7"/>
    <n v="58116.5"/>
    <n v="58116.5"/>
  </r>
  <r>
    <x v="0"/>
    <x v="28"/>
    <x v="26"/>
    <x v="0"/>
    <x v="0"/>
    <x v="3"/>
    <n v="137"/>
    <n v="19"/>
    <n v="248873.37"/>
    <n v="249669.23"/>
  </r>
  <r>
    <x v="1"/>
    <x v="31"/>
    <x v="9"/>
    <x v="0"/>
    <x v="0"/>
    <x v="2"/>
    <n v="2"/>
    <n v="1"/>
    <n v="1134.18"/>
    <n v="1134.18"/>
  </r>
  <r>
    <x v="3"/>
    <x v="19"/>
    <x v="23"/>
    <x v="0"/>
    <x v="0"/>
    <x v="0"/>
    <n v="17"/>
    <n v="10"/>
    <n v="44146.37"/>
    <n v="44146.37"/>
  </r>
  <r>
    <x v="4"/>
    <x v="18"/>
    <x v="9"/>
    <x v="0"/>
    <x v="0"/>
    <x v="1"/>
    <n v="19"/>
    <n v="4"/>
    <n v="2576"/>
    <n v="55230.89"/>
  </r>
  <r>
    <x v="1"/>
    <x v="26"/>
    <x v="27"/>
    <x v="0"/>
    <x v="0"/>
    <x v="1"/>
    <n v="3"/>
    <n v="1"/>
    <n v="7644.6"/>
    <n v="7644.6"/>
  </r>
  <r>
    <x v="0"/>
    <x v="7"/>
    <x v="32"/>
    <x v="0"/>
    <x v="0"/>
    <x v="1"/>
    <n v="19"/>
    <n v="2"/>
    <n v="23069.81"/>
    <n v="23069.81"/>
  </r>
  <r>
    <x v="1"/>
    <x v="10"/>
    <x v="17"/>
    <x v="0"/>
    <x v="0"/>
    <x v="2"/>
    <n v="2"/>
    <n v="1"/>
    <n v="4472.47"/>
    <n v="4472.47"/>
  </r>
  <r>
    <x v="3"/>
    <x v="6"/>
    <x v="7"/>
    <x v="0"/>
    <x v="0"/>
    <x v="0"/>
    <n v="2"/>
    <n v="1"/>
    <n v="1134.18"/>
    <n v="1134.18"/>
  </r>
  <r>
    <x v="4"/>
    <x v="51"/>
    <x v="9"/>
    <x v="0"/>
    <x v="0"/>
    <x v="2"/>
    <n v="10"/>
    <n v="3"/>
    <n v="2760.34"/>
    <n v="10497.07"/>
  </r>
  <r>
    <x v="3"/>
    <x v="21"/>
    <x v="33"/>
    <x v="2"/>
    <x v="0"/>
    <x v="2"/>
    <n v="32"/>
    <n v="7"/>
    <n v="11090.2"/>
    <n v="116812.14"/>
  </r>
  <r>
    <x v="0"/>
    <x v="40"/>
    <x v="22"/>
    <x v="2"/>
    <x v="0"/>
    <x v="2"/>
    <n v="2"/>
    <n v="2"/>
    <n v="7094.92"/>
    <n v="15697.04"/>
  </r>
  <r>
    <x v="1"/>
    <x v="32"/>
    <x v="32"/>
    <x v="0"/>
    <x v="0"/>
    <x v="3"/>
    <n v="3"/>
    <n v="1"/>
    <n v="1363.21"/>
    <n v="1363.21"/>
  </r>
  <r>
    <x v="0"/>
    <x v="40"/>
    <x v="21"/>
    <x v="0"/>
    <x v="0"/>
    <x v="1"/>
    <n v="4"/>
    <n v="1"/>
    <n v="3780.09"/>
    <n v="3780.09"/>
  </r>
  <r>
    <x v="2"/>
    <x v="11"/>
    <x v="29"/>
    <x v="0"/>
    <x v="0"/>
    <x v="2"/>
    <n v="8"/>
    <n v="1"/>
    <n v="4775.55"/>
    <n v="4775.55"/>
  </r>
  <r>
    <x v="3"/>
    <x v="22"/>
    <x v="7"/>
    <x v="0"/>
    <x v="0"/>
    <x v="1"/>
    <n v="0"/>
    <n v="1"/>
    <n v="28479.16"/>
    <n v="28479.16"/>
  </r>
  <r>
    <x v="1"/>
    <x v="48"/>
    <x v="17"/>
    <x v="0"/>
    <x v="0"/>
    <x v="0"/>
    <n v="11"/>
    <n v="2"/>
    <n v="19579.580000000002"/>
    <n v="19579.580000000002"/>
  </r>
  <r>
    <x v="0"/>
    <x v="27"/>
    <x v="31"/>
    <x v="0"/>
    <x v="0"/>
    <x v="3"/>
    <n v="4"/>
    <n v="1"/>
    <n v="808.32"/>
    <n v="6040.74"/>
  </r>
  <r>
    <x v="2"/>
    <x v="29"/>
    <x v="11"/>
    <x v="0"/>
    <x v="0"/>
    <x v="0"/>
    <n v="11"/>
    <n v="4"/>
    <n v="68214.5"/>
    <n v="68214.5"/>
  </r>
  <r>
    <x v="0"/>
    <x v="42"/>
    <x v="28"/>
    <x v="0"/>
    <x v="0"/>
    <x v="2"/>
    <n v="4"/>
    <n v="1"/>
    <n v="6781.26"/>
    <n v="6781.26"/>
  </r>
  <r>
    <x v="1"/>
    <x v="4"/>
    <x v="2"/>
    <x v="0"/>
    <x v="0"/>
    <x v="2"/>
    <n v="6"/>
    <n v="1"/>
    <n v="5248.23"/>
    <n v="5248.23"/>
  </r>
  <r>
    <x v="0"/>
    <x v="7"/>
    <x v="7"/>
    <x v="0"/>
    <x v="0"/>
    <x v="1"/>
    <n v="0"/>
    <n v="4"/>
    <n v="149492.85999999999"/>
    <n v="149492.85999999999"/>
  </r>
  <r>
    <x v="0"/>
    <x v="16"/>
    <x v="10"/>
    <x v="0"/>
    <x v="0"/>
    <x v="0"/>
    <n v="44"/>
    <n v="16"/>
    <n v="61398.27"/>
    <n v="61398.27"/>
  </r>
  <r>
    <x v="3"/>
    <x v="8"/>
    <x v="22"/>
    <x v="0"/>
    <x v="0"/>
    <x v="0"/>
    <n v="121"/>
    <n v="23"/>
    <n v="482107.98"/>
    <n v="482107.98"/>
  </r>
  <r>
    <x v="0"/>
    <x v="0"/>
    <x v="6"/>
    <x v="0"/>
    <x v="0"/>
    <x v="0"/>
    <n v="20"/>
    <n v="5"/>
    <n v="33204.22"/>
    <n v="33204.22"/>
  </r>
  <r>
    <x v="0"/>
    <x v="45"/>
    <x v="30"/>
    <x v="0"/>
    <x v="0"/>
    <x v="0"/>
    <n v="195"/>
    <n v="31"/>
    <n v="422732.38"/>
    <n v="422732.38"/>
  </r>
  <r>
    <x v="3"/>
    <x v="6"/>
    <x v="35"/>
    <x v="0"/>
    <x v="0"/>
    <x v="2"/>
    <n v="2"/>
    <n v="1"/>
    <n v="6781.26"/>
    <n v="6781.26"/>
  </r>
  <r>
    <x v="1"/>
    <x v="10"/>
    <x v="2"/>
    <x v="0"/>
    <x v="0"/>
    <x v="3"/>
    <n v="5"/>
    <n v="1"/>
    <n v="9386.01"/>
    <n v="9386.01"/>
  </r>
  <r>
    <x v="2"/>
    <x v="36"/>
    <x v="40"/>
    <x v="0"/>
    <x v="0"/>
    <x v="0"/>
    <n v="2"/>
    <n v="2"/>
    <n v="52175.18"/>
    <n v="52175.18"/>
  </r>
  <r>
    <x v="1"/>
    <x v="2"/>
    <x v="1"/>
    <x v="0"/>
    <x v="0"/>
    <x v="0"/>
    <n v="490"/>
    <n v="84"/>
    <n v="1344874.8"/>
    <n v="1344874.8"/>
  </r>
  <r>
    <x v="2"/>
    <x v="50"/>
    <x v="29"/>
    <x v="2"/>
    <x v="0"/>
    <x v="2"/>
    <n v="28"/>
    <n v="5"/>
    <n v="22303.57"/>
    <n v="41724.870000000003"/>
  </r>
  <r>
    <x v="2"/>
    <x v="46"/>
    <x v="40"/>
    <x v="0"/>
    <x v="0"/>
    <x v="0"/>
    <n v="15"/>
    <n v="4"/>
    <n v="15566.86"/>
    <n v="15566.86"/>
  </r>
  <r>
    <x v="0"/>
    <x v="40"/>
    <x v="30"/>
    <x v="2"/>
    <x v="0"/>
    <x v="2"/>
    <n v="24"/>
    <n v="7"/>
    <n v="46297.8"/>
    <n v="71311.520000000004"/>
  </r>
  <r>
    <x v="0"/>
    <x v="27"/>
    <x v="13"/>
    <x v="0"/>
    <x v="0"/>
    <x v="0"/>
    <n v="0"/>
    <n v="1"/>
    <n v="1364"/>
    <n v="1364"/>
  </r>
  <r>
    <x v="0"/>
    <x v="45"/>
    <x v="18"/>
    <x v="0"/>
    <x v="0"/>
    <x v="0"/>
    <n v="27"/>
    <n v="4"/>
    <n v="16445.669999999998"/>
    <n v="16445.669999999998"/>
  </r>
  <r>
    <x v="1"/>
    <x v="3"/>
    <x v="10"/>
    <x v="0"/>
    <x v="0"/>
    <x v="2"/>
    <n v="2"/>
    <n v="1"/>
    <n v="414.89"/>
    <n v="13050.12"/>
  </r>
  <r>
    <x v="1"/>
    <x v="32"/>
    <x v="27"/>
    <x v="0"/>
    <x v="0"/>
    <x v="2"/>
    <n v="1"/>
    <n v="2"/>
    <n v="17.559999999999999"/>
    <n v="125.66"/>
  </r>
  <r>
    <x v="2"/>
    <x v="5"/>
    <x v="29"/>
    <x v="0"/>
    <x v="0"/>
    <x v="1"/>
    <n v="15"/>
    <n v="6"/>
    <n v="26242.32"/>
    <n v="35654.370000000003"/>
  </r>
  <r>
    <x v="1"/>
    <x v="31"/>
    <x v="10"/>
    <x v="0"/>
    <x v="0"/>
    <x v="0"/>
    <n v="4"/>
    <n v="1"/>
    <n v="5533.75"/>
    <n v="5533.75"/>
  </r>
  <r>
    <x v="4"/>
    <x v="17"/>
    <x v="8"/>
    <x v="0"/>
    <x v="0"/>
    <x v="1"/>
    <n v="2"/>
    <n v="1"/>
    <n v="4905.71"/>
    <n v="4905.71"/>
  </r>
  <r>
    <x v="1"/>
    <x v="54"/>
    <x v="35"/>
    <x v="0"/>
    <x v="0"/>
    <x v="3"/>
    <n v="5"/>
    <n v="1"/>
    <n v="19627.95"/>
    <n v="19627.95"/>
  </r>
  <r>
    <x v="3"/>
    <x v="53"/>
    <x v="33"/>
    <x v="0"/>
    <x v="0"/>
    <x v="0"/>
    <n v="364"/>
    <n v="79"/>
    <n v="792252.67"/>
    <n v="792252.67"/>
  </r>
  <r>
    <x v="0"/>
    <x v="49"/>
    <x v="26"/>
    <x v="0"/>
    <x v="0"/>
    <x v="3"/>
    <n v="60"/>
    <n v="10"/>
    <n v="100330.47"/>
    <n v="100330.47"/>
  </r>
  <r>
    <x v="3"/>
    <x v="6"/>
    <x v="5"/>
    <x v="0"/>
    <x v="0"/>
    <x v="0"/>
    <n v="198"/>
    <n v="38"/>
    <n v="626674.42000000004"/>
    <n v="626674.42000000004"/>
  </r>
  <r>
    <x v="3"/>
    <x v="22"/>
    <x v="12"/>
    <x v="0"/>
    <x v="0"/>
    <x v="3"/>
    <n v="0"/>
    <n v="3"/>
    <n v="12475.42"/>
    <n v="33139.43"/>
  </r>
  <r>
    <x v="2"/>
    <x v="50"/>
    <x v="4"/>
    <x v="0"/>
    <x v="0"/>
    <x v="0"/>
    <n v="91"/>
    <n v="23"/>
    <n v="217925.85"/>
    <n v="217925.85"/>
  </r>
  <r>
    <x v="2"/>
    <x v="11"/>
    <x v="15"/>
    <x v="0"/>
    <x v="0"/>
    <x v="1"/>
    <n v="7"/>
    <n v="3"/>
    <n v="10526.01"/>
    <n v="10526.01"/>
  </r>
  <r>
    <x v="0"/>
    <x v="45"/>
    <x v="30"/>
    <x v="0"/>
    <x v="0"/>
    <x v="2"/>
    <n v="41"/>
    <n v="7"/>
    <n v="129056.15"/>
    <n v="130279.52"/>
  </r>
  <r>
    <x v="0"/>
    <x v="42"/>
    <x v="14"/>
    <x v="0"/>
    <x v="0"/>
    <x v="0"/>
    <n v="145"/>
    <n v="37"/>
    <n v="251568.08"/>
    <n v="251568.08"/>
  </r>
  <r>
    <x v="0"/>
    <x v="12"/>
    <x v="34"/>
    <x v="0"/>
    <x v="0"/>
    <x v="0"/>
    <n v="7"/>
    <n v="2"/>
    <n v="3862.4"/>
    <n v="3862.4"/>
  </r>
  <r>
    <x v="1"/>
    <x v="1"/>
    <x v="1"/>
    <x v="0"/>
    <x v="0"/>
    <x v="0"/>
    <n v="29"/>
    <n v="7"/>
    <n v="60704.69"/>
    <n v="60704.69"/>
  </r>
  <r>
    <x v="4"/>
    <x v="56"/>
    <x v="36"/>
    <x v="0"/>
    <x v="0"/>
    <x v="1"/>
    <n v="31"/>
    <n v="1"/>
    <n v="55604.43"/>
    <n v="55604.43"/>
  </r>
  <r>
    <x v="2"/>
    <x v="29"/>
    <x v="11"/>
    <x v="0"/>
    <x v="0"/>
    <x v="3"/>
    <n v="0"/>
    <n v="1"/>
    <n v="1896.4"/>
    <n v="1896.4"/>
  </r>
  <r>
    <x v="3"/>
    <x v="6"/>
    <x v="37"/>
    <x v="0"/>
    <x v="0"/>
    <x v="0"/>
    <n v="2"/>
    <n v="1"/>
    <n v="3051.27"/>
    <n v="3051.27"/>
  </r>
  <r>
    <x v="0"/>
    <x v="16"/>
    <x v="26"/>
    <x v="0"/>
    <x v="0"/>
    <x v="2"/>
    <n v="0"/>
    <n v="1"/>
    <n v="13277.38"/>
    <n v="13277.38"/>
  </r>
  <r>
    <x v="1"/>
    <x v="9"/>
    <x v="8"/>
    <x v="0"/>
    <x v="0"/>
    <x v="2"/>
    <n v="47"/>
    <n v="11"/>
    <n v="50556.92"/>
    <n v="149450.32999999999"/>
  </r>
  <r>
    <x v="1"/>
    <x v="31"/>
    <x v="6"/>
    <x v="0"/>
    <x v="0"/>
    <x v="1"/>
    <n v="6"/>
    <n v="3"/>
    <n v="7194.72"/>
    <n v="24080.720000000001"/>
  </r>
  <r>
    <x v="3"/>
    <x v="24"/>
    <x v="23"/>
    <x v="0"/>
    <x v="0"/>
    <x v="3"/>
    <n v="4"/>
    <n v="1"/>
    <n v="2522.37"/>
    <n v="2522.37"/>
  </r>
  <r>
    <x v="3"/>
    <x v="15"/>
    <x v="37"/>
    <x v="0"/>
    <x v="0"/>
    <x v="0"/>
    <n v="0"/>
    <n v="1"/>
    <n v="6017.77"/>
    <n v="6017.77"/>
  </r>
  <r>
    <x v="2"/>
    <x v="11"/>
    <x v="35"/>
    <x v="2"/>
    <x v="0"/>
    <x v="2"/>
    <n v="17"/>
    <n v="4"/>
    <n v="54558.65"/>
    <n v="54558.65"/>
  </r>
  <r>
    <x v="3"/>
    <x v="30"/>
    <x v="15"/>
    <x v="0"/>
    <x v="0"/>
    <x v="1"/>
    <n v="2"/>
    <n v="2"/>
    <n v="112092.63"/>
    <n v="112092.63"/>
  </r>
  <r>
    <x v="2"/>
    <x v="34"/>
    <x v="11"/>
    <x v="0"/>
    <x v="0"/>
    <x v="1"/>
    <n v="32"/>
    <n v="4"/>
    <n v="70078.740000000005"/>
    <n v="70078.740000000005"/>
  </r>
  <r>
    <x v="3"/>
    <x v="30"/>
    <x v="16"/>
    <x v="0"/>
    <x v="0"/>
    <x v="2"/>
    <n v="17"/>
    <n v="3"/>
    <n v="16094.86"/>
    <n v="33573.57"/>
  </r>
  <r>
    <x v="3"/>
    <x v="8"/>
    <x v="33"/>
    <x v="2"/>
    <x v="0"/>
    <x v="2"/>
    <n v="2"/>
    <n v="1"/>
    <n v="4440.26"/>
    <n v="4939.76"/>
  </r>
  <r>
    <x v="0"/>
    <x v="7"/>
    <x v="10"/>
    <x v="0"/>
    <x v="0"/>
    <x v="2"/>
    <n v="0"/>
    <n v="2"/>
    <n v="14235.05"/>
    <n v="29561.25"/>
  </r>
  <r>
    <x v="1"/>
    <x v="2"/>
    <x v="7"/>
    <x v="0"/>
    <x v="0"/>
    <x v="1"/>
    <n v="0"/>
    <n v="2"/>
    <n v="86285.56"/>
    <n v="86285.56"/>
  </r>
  <r>
    <x v="4"/>
    <x v="57"/>
    <x v="9"/>
    <x v="0"/>
    <x v="0"/>
    <x v="2"/>
    <n v="8"/>
    <n v="1"/>
    <n v="5264"/>
    <n v="14306.11"/>
  </r>
  <r>
    <x v="4"/>
    <x v="64"/>
    <x v="20"/>
    <x v="0"/>
    <x v="0"/>
    <x v="1"/>
    <n v="3"/>
    <n v="1"/>
    <n v="880.04"/>
    <n v="7557.1"/>
  </r>
  <r>
    <x v="3"/>
    <x v="35"/>
    <x v="5"/>
    <x v="0"/>
    <x v="0"/>
    <x v="1"/>
    <n v="8"/>
    <n v="1"/>
    <n v="0"/>
    <n v="16634.330000000002"/>
  </r>
  <r>
    <x v="0"/>
    <x v="16"/>
    <x v="16"/>
    <x v="0"/>
    <x v="0"/>
    <x v="3"/>
    <n v="2"/>
    <n v="1"/>
    <n v="7019.92"/>
    <n v="7019.92"/>
  </r>
  <r>
    <x v="2"/>
    <x v="39"/>
    <x v="37"/>
    <x v="0"/>
    <x v="0"/>
    <x v="2"/>
    <n v="1"/>
    <n v="1"/>
    <n v="3880.59"/>
    <n v="5138.93"/>
  </r>
  <r>
    <x v="1"/>
    <x v="1"/>
    <x v="12"/>
    <x v="0"/>
    <x v="0"/>
    <x v="3"/>
    <n v="0"/>
    <n v="17"/>
    <n v="77092.899999999994"/>
    <n v="116637.61"/>
  </r>
  <r>
    <x v="3"/>
    <x v="53"/>
    <x v="39"/>
    <x v="0"/>
    <x v="0"/>
    <x v="0"/>
    <n v="83"/>
    <n v="23"/>
    <n v="174703.62"/>
    <n v="174703.62"/>
  </r>
  <r>
    <x v="1"/>
    <x v="3"/>
    <x v="6"/>
    <x v="0"/>
    <x v="0"/>
    <x v="3"/>
    <n v="2"/>
    <n v="2"/>
    <n v="11256.71"/>
    <n v="11256.71"/>
  </r>
  <r>
    <x v="1"/>
    <x v="48"/>
    <x v="8"/>
    <x v="0"/>
    <x v="0"/>
    <x v="1"/>
    <n v="9"/>
    <n v="5"/>
    <n v="16438.3"/>
    <n v="35837.69"/>
  </r>
  <r>
    <x v="0"/>
    <x v="28"/>
    <x v="26"/>
    <x v="0"/>
    <x v="0"/>
    <x v="0"/>
    <n v="213"/>
    <n v="26"/>
    <n v="600685.68999999994"/>
    <n v="600685.68999999994"/>
  </r>
  <r>
    <x v="1"/>
    <x v="9"/>
    <x v="9"/>
    <x v="0"/>
    <x v="0"/>
    <x v="0"/>
    <n v="19"/>
    <n v="2"/>
    <n v="43508.68"/>
    <n v="43508.68"/>
  </r>
  <r>
    <x v="0"/>
    <x v="44"/>
    <x v="12"/>
    <x v="0"/>
    <x v="0"/>
    <x v="3"/>
    <n v="0"/>
    <n v="8"/>
    <n v="44267.46"/>
    <n v="60569.33"/>
  </r>
  <r>
    <x v="2"/>
    <x v="29"/>
    <x v="41"/>
    <x v="0"/>
    <x v="0"/>
    <x v="0"/>
    <n v="72"/>
    <n v="9"/>
    <n v="218903.09"/>
    <n v="218903.09"/>
  </r>
  <r>
    <x v="3"/>
    <x v="23"/>
    <x v="12"/>
    <x v="0"/>
    <x v="0"/>
    <x v="0"/>
    <n v="114"/>
    <n v="20"/>
    <n v="178834.1"/>
    <n v="178834.1"/>
  </r>
  <r>
    <x v="2"/>
    <x v="41"/>
    <x v="41"/>
    <x v="0"/>
    <x v="0"/>
    <x v="2"/>
    <n v="32"/>
    <n v="5"/>
    <n v="48842.18"/>
    <n v="173400.55"/>
  </r>
  <r>
    <x v="1"/>
    <x v="4"/>
    <x v="36"/>
    <x v="0"/>
    <x v="0"/>
    <x v="1"/>
    <n v="12"/>
    <n v="3"/>
    <n v="6058.12"/>
    <n v="65363.29"/>
  </r>
  <r>
    <x v="0"/>
    <x v="44"/>
    <x v="28"/>
    <x v="2"/>
    <x v="0"/>
    <x v="2"/>
    <n v="6"/>
    <n v="3"/>
    <n v="12871.74"/>
    <n v="12871.74"/>
  </r>
  <r>
    <x v="0"/>
    <x v="44"/>
    <x v="26"/>
    <x v="0"/>
    <x v="0"/>
    <x v="3"/>
    <n v="9"/>
    <n v="3"/>
    <n v="14069.94"/>
    <n v="14069.94"/>
  </r>
  <r>
    <x v="3"/>
    <x v="35"/>
    <x v="19"/>
    <x v="0"/>
    <x v="0"/>
    <x v="0"/>
    <n v="11"/>
    <n v="3"/>
    <n v="20815.900000000001"/>
    <n v="20815.900000000001"/>
  </r>
  <r>
    <x v="1"/>
    <x v="4"/>
    <x v="13"/>
    <x v="0"/>
    <x v="0"/>
    <x v="1"/>
    <n v="4"/>
    <n v="1"/>
    <n v="23119.34"/>
    <n v="23119.34"/>
  </r>
  <r>
    <x v="0"/>
    <x v="7"/>
    <x v="3"/>
    <x v="2"/>
    <x v="0"/>
    <x v="2"/>
    <n v="38"/>
    <n v="4"/>
    <n v="111467.17"/>
    <n v="111467.17"/>
  </r>
  <r>
    <x v="5"/>
    <x v="65"/>
    <x v="36"/>
    <x v="0"/>
    <x v="0"/>
    <x v="3"/>
    <n v="2"/>
    <n v="1"/>
    <n v="3550.3"/>
    <n v="3550.3"/>
  </r>
  <r>
    <x v="3"/>
    <x v="19"/>
    <x v="4"/>
    <x v="2"/>
    <x v="0"/>
    <x v="2"/>
    <n v="3"/>
    <n v="2"/>
    <n v="50505.43"/>
    <n v="69047.8"/>
  </r>
  <r>
    <x v="3"/>
    <x v="30"/>
    <x v="23"/>
    <x v="0"/>
    <x v="0"/>
    <x v="2"/>
    <n v="2"/>
    <n v="1"/>
    <n v="692.85"/>
    <n v="692.85"/>
  </r>
  <r>
    <x v="3"/>
    <x v="38"/>
    <x v="16"/>
    <x v="1"/>
    <x v="0"/>
    <x v="1"/>
    <n v="7"/>
    <n v="1"/>
    <n v="0"/>
    <n v="11056.22"/>
  </r>
  <r>
    <x v="3"/>
    <x v="24"/>
    <x v="13"/>
    <x v="0"/>
    <x v="0"/>
    <x v="1"/>
    <n v="38"/>
    <n v="2"/>
    <n v="2728"/>
    <n v="40080.199999999997"/>
  </r>
  <r>
    <x v="0"/>
    <x v="42"/>
    <x v="27"/>
    <x v="0"/>
    <x v="0"/>
    <x v="0"/>
    <n v="438"/>
    <n v="118"/>
    <n v="1025583.55"/>
    <n v="1025583.55"/>
  </r>
  <r>
    <x v="3"/>
    <x v="19"/>
    <x v="29"/>
    <x v="2"/>
    <x v="0"/>
    <x v="2"/>
    <n v="2"/>
    <n v="1"/>
    <n v="505"/>
    <n v="9052.76"/>
  </r>
  <r>
    <x v="3"/>
    <x v="38"/>
    <x v="39"/>
    <x v="0"/>
    <x v="0"/>
    <x v="0"/>
    <n v="317"/>
    <n v="90"/>
    <n v="730277.37"/>
    <n v="730277.37"/>
  </r>
  <r>
    <x v="2"/>
    <x v="34"/>
    <x v="7"/>
    <x v="0"/>
    <x v="0"/>
    <x v="2"/>
    <n v="31"/>
    <n v="7"/>
    <n v="21085.42"/>
    <n v="85285.58"/>
  </r>
  <r>
    <x v="0"/>
    <x v="44"/>
    <x v="26"/>
    <x v="0"/>
    <x v="0"/>
    <x v="0"/>
    <n v="12"/>
    <n v="7"/>
    <n v="14480.08"/>
    <n v="14480.08"/>
  </r>
  <r>
    <x v="0"/>
    <x v="44"/>
    <x v="21"/>
    <x v="2"/>
    <x v="0"/>
    <x v="2"/>
    <n v="27"/>
    <n v="7"/>
    <n v="33247.68"/>
    <n v="74062.899999999994"/>
  </r>
  <r>
    <x v="0"/>
    <x v="12"/>
    <x v="10"/>
    <x v="0"/>
    <x v="0"/>
    <x v="0"/>
    <n v="105"/>
    <n v="23"/>
    <n v="277942.03000000003"/>
    <n v="277942.03000000003"/>
  </r>
  <r>
    <x v="0"/>
    <x v="13"/>
    <x v="10"/>
    <x v="1"/>
    <x v="0"/>
    <x v="0"/>
    <n v="36"/>
    <n v="3"/>
    <n v="70106.2"/>
    <n v="70106.2"/>
  </r>
  <r>
    <x v="0"/>
    <x v="27"/>
    <x v="16"/>
    <x v="0"/>
    <x v="0"/>
    <x v="1"/>
    <n v="4"/>
    <n v="1"/>
    <n v="1480"/>
    <n v="25945.54"/>
  </r>
  <r>
    <x v="4"/>
    <x v="25"/>
    <x v="36"/>
    <x v="0"/>
    <x v="0"/>
    <x v="1"/>
    <n v="3"/>
    <n v="1"/>
    <n v="3223.38"/>
    <n v="3223.38"/>
  </r>
  <r>
    <x v="0"/>
    <x v="0"/>
    <x v="26"/>
    <x v="0"/>
    <x v="0"/>
    <x v="1"/>
    <n v="6"/>
    <n v="1"/>
    <n v="35875.919999999998"/>
    <n v="35875.919999999998"/>
  </r>
  <r>
    <x v="3"/>
    <x v="21"/>
    <x v="23"/>
    <x v="0"/>
    <x v="0"/>
    <x v="3"/>
    <n v="4"/>
    <n v="1"/>
    <n v="17095.47"/>
    <n v="17095.47"/>
  </r>
  <r>
    <x v="3"/>
    <x v="53"/>
    <x v="5"/>
    <x v="0"/>
    <x v="0"/>
    <x v="3"/>
    <n v="0"/>
    <n v="1"/>
    <n v="27650.35"/>
    <n v="27650.35"/>
  </r>
  <r>
    <x v="3"/>
    <x v="8"/>
    <x v="31"/>
    <x v="2"/>
    <x v="0"/>
    <x v="2"/>
    <n v="1"/>
    <n v="1"/>
    <n v="3011.83"/>
    <n v="3011.83"/>
  </r>
  <r>
    <x v="3"/>
    <x v="6"/>
    <x v="5"/>
    <x v="2"/>
    <x v="0"/>
    <x v="2"/>
    <n v="35"/>
    <n v="7"/>
    <n v="17417.73"/>
    <n v="106944.55"/>
  </r>
  <r>
    <x v="3"/>
    <x v="35"/>
    <x v="19"/>
    <x v="0"/>
    <x v="0"/>
    <x v="3"/>
    <n v="9"/>
    <n v="4"/>
    <n v="53688.1"/>
    <n v="53688.1"/>
  </r>
  <r>
    <x v="1"/>
    <x v="31"/>
    <x v="27"/>
    <x v="0"/>
    <x v="0"/>
    <x v="3"/>
    <n v="5"/>
    <n v="1"/>
    <n v="10071.24"/>
    <n v="10624.29"/>
  </r>
  <r>
    <x v="3"/>
    <x v="30"/>
    <x v="7"/>
    <x v="1"/>
    <x v="0"/>
    <x v="3"/>
    <n v="0"/>
    <n v="1"/>
    <n v="13433.73"/>
    <n v="13553.45"/>
  </r>
  <r>
    <x v="3"/>
    <x v="19"/>
    <x v="16"/>
    <x v="0"/>
    <x v="0"/>
    <x v="0"/>
    <n v="424"/>
    <n v="110"/>
    <n v="863513.75"/>
    <n v="863513.75"/>
  </r>
  <r>
    <x v="1"/>
    <x v="48"/>
    <x v="36"/>
    <x v="0"/>
    <x v="0"/>
    <x v="0"/>
    <n v="9"/>
    <n v="4"/>
    <n v="42227.48"/>
    <n v="42227.48"/>
  </r>
  <r>
    <x v="1"/>
    <x v="4"/>
    <x v="36"/>
    <x v="0"/>
    <x v="0"/>
    <x v="2"/>
    <n v="9"/>
    <n v="5"/>
    <n v="4979.76"/>
    <n v="19930.099999999999"/>
  </r>
  <r>
    <x v="2"/>
    <x v="14"/>
    <x v="7"/>
    <x v="0"/>
    <x v="0"/>
    <x v="2"/>
    <n v="2"/>
    <n v="1"/>
    <n v="1134.18"/>
    <n v="1134.18"/>
  </r>
  <r>
    <x v="0"/>
    <x v="0"/>
    <x v="6"/>
    <x v="0"/>
    <x v="0"/>
    <x v="1"/>
    <n v="172"/>
    <n v="7"/>
    <n v="233153.68"/>
    <n v="241250.87"/>
  </r>
  <r>
    <x v="3"/>
    <x v="23"/>
    <x v="4"/>
    <x v="2"/>
    <x v="0"/>
    <x v="2"/>
    <n v="6"/>
    <n v="2"/>
    <n v="1408"/>
    <n v="47794.14"/>
  </r>
  <r>
    <x v="1"/>
    <x v="1"/>
    <x v="17"/>
    <x v="0"/>
    <x v="0"/>
    <x v="2"/>
    <n v="15"/>
    <n v="5"/>
    <n v="35090.6"/>
    <n v="69931.33"/>
  </r>
  <r>
    <x v="2"/>
    <x v="29"/>
    <x v="37"/>
    <x v="0"/>
    <x v="0"/>
    <x v="3"/>
    <n v="7"/>
    <n v="3"/>
    <n v="12412.21"/>
    <n v="12412.21"/>
  </r>
  <r>
    <x v="0"/>
    <x v="27"/>
    <x v="28"/>
    <x v="2"/>
    <x v="0"/>
    <x v="2"/>
    <n v="29"/>
    <n v="5"/>
    <n v="50936.77"/>
    <n v="58989.67"/>
  </r>
  <r>
    <x v="1"/>
    <x v="48"/>
    <x v="36"/>
    <x v="0"/>
    <x v="0"/>
    <x v="1"/>
    <n v="4"/>
    <n v="1"/>
    <n v="3163.88"/>
    <n v="3163.88"/>
  </r>
  <r>
    <x v="0"/>
    <x v="13"/>
    <x v="27"/>
    <x v="0"/>
    <x v="0"/>
    <x v="2"/>
    <n v="6"/>
    <n v="1"/>
    <n v="0"/>
    <n v="45180.24"/>
  </r>
  <r>
    <x v="1"/>
    <x v="54"/>
    <x v="9"/>
    <x v="0"/>
    <x v="0"/>
    <x v="2"/>
    <n v="11"/>
    <n v="1"/>
    <n v="14787.9"/>
    <n v="14787.9"/>
  </r>
  <r>
    <x v="0"/>
    <x v="49"/>
    <x v="14"/>
    <x v="0"/>
    <x v="0"/>
    <x v="0"/>
    <n v="529"/>
    <n v="108"/>
    <n v="1235366.73"/>
    <n v="1235366.73"/>
  </r>
  <r>
    <x v="5"/>
    <x v="61"/>
    <x v="17"/>
    <x v="0"/>
    <x v="0"/>
    <x v="3"/>
    <n v="1"/>
    <n v="1"/>
    <n v="2165.5300000000002"/>
    <n v="6551.76"/>
  </r>
  <r>
    <x v="2"/>
    <x v="5"/>
    <x v="4"/>
    <x v="0"/>
    <x v="0"/>
    <x v="0"/>
    <n v="20"/>
    <n v="6"/>
    <n v="97452.479999999996"/>
    <n v="97452.479999999996"/>
  </r>
  <r>
    <x v="0"/>
    <x v="27"/>
    <x v="16"/>
    <x v="0"/>
    <x v="0"/>
    <x v="2"/>
    <n v="17"/>
    <n v="1"/>
    <n v="149532.57"/>
    <n v="149532.57"/>
  </r>
  <r>
    <x v="2"/>
    <x v="34"/>
    <x v="41"/>
    <x v="0"/>
    <x v="0"/>
    <x v="1"/>
    <n v="78"/>
    <n v="28"/>
    <n v="141723.84"/>
    <n v="205329.7"/>
  </r>
  <r>
    <x v="2"/>
    <x v="36"/>
    <x v="11"/>
    <x v="2"/>
    <x v="0"/>
    <x v="2"/>
    <n v="9"/>
    <n v="5"/>
    <n v="22231.52"/>
    <n v="34170.04"/>
  </r>
  <r>
    <x v="1"/>
    <x v="4"/>
    <x v="17"/>
    <x v="0"/>
    <x v="0"/>
    <x v="1"/>
    <n v="13"/>
    <n v="3"/>
    <n v="2879.3"/>
    <n v="36741.99"/>
  </r>
  <r>
    <x v="2"/>
    <x v="5"/>
    <x v="15"/>
    <x v="0"/>
    <x v="0"/>
    <x v="1"/>
    <n v="69"/>
    <n v="22"/>
    <n v="261353.77"/>
    <n v="261353.77"/>
  </r>
  <r>
    <x v="3"/>
    <x v="53"/>
    <x v="38"/>
    <x v="0"/>
    <x v="0"/>
    <x v="0"/>
    <n v="24"/>
    <n v="5"/>
    <n v="18459.36"/>
    <n v="18459.36"/>
  </r>
  <r>
    <x v="0"/>
    <x v="49"/>
    <x v="34"/>
    <x v="2"/>
    <x v="0"/>
    <x v="2"/>
    <n v="44"/>
    <n v="7"/>
    <n v="38653.410000000003"/>
    <n v="89924.07"/>
  </r>
  <r>
    <x v="3"/>
    <x v="23"/>
    <x v="37"/>
    <x v="0"/>
    <x v="0"/>
    <x v="0"/>
    <n v="6"/>
    <n v="1"/>
    <n v="1408"/>
    <n v="1408"/>
  </r>
  <r>
    <x v="0"/>
    <x v="12"/>
    <x v="32"/>
    <x v="0"/>
    <x v="0"/>
    <x v="0"/>
    <n v="14"/>
    <n v="6"/>
    <n v="27376.12"/>
    <n v="27376.12"/>
  </r>
  <r>
    <x v="2"/>
    <x v="50"/>
    <x v="25"/>
    <x v="0"/>
    <x v="0"/>
    <x v="3"/>
    <n v="19"/>
    <n v="4"/>
    <n v="27262.66"/>
    <n v="27262.66"/>
  </r>
  <r>
    <x v="0"/>
    <x v="49"/>
    <x v="25"/>
    <x v="0"/>
    <x v="0"/>
    <x v="2"/>
    <n v="0"/>
    <n v="1"/>
    <n v="1280"/>
    <n v="13146.66"/>
  </r>
  <r>
    <x v="4"/>
    <x v="25"/>
    <x v="17"/>
    <x v="0"/>
    <x v="0"/>
    <x v="1"/>
    <n v="3"/>
    <n v="1"/>
    <n v="4752.72"/>
    <n v="4752.72"/>
  </r>
  <r>
    <x v="3"/>
    <x v="53"/>
    <x v="16"/>
    <x v="2"/>
    <x v="0"/>
    <x v="2"/>
    <n v="15"/>
    <n v="2"/>
    <n v="7131.29"/>
    <n v="24041.06"/>
  </r>
  <r>
    <x v="1"/>
    <x v="54"/>
    <x v="3"/>
    <x v="0"/>
    <x v="0"/>
    <x v="0"/>
    <n v="5"/>
    <n v="1"/>
    <n v="47799.71"/>
    <n v="47799.71"/>
  </r>
  <r>
    <x v="3"/>
    <x v="23"/>
    <x v="16"/>
    <x v="2"/>
    <x v="0"/>
    <x v="2"/>
    <n v="2"/>
    <n v="2"/>
    <n v="5557.28"/>
    <n v="5557.28"/>
  </r>
  <r>
    <x v="3"/>
    <x v="6"/>
    <x v="29"/>
    <x v="2"/>
    <x v="0"/>
    <x v="2"/>
    <n v="3"/>
    <n v="1"/>
    <n v="0"/>
    <n v="14045.42"/>
  </r>
  <r>
    <x v="1"/>
    <x v="2"/>
    <x v="26"/>
    <x v="0"/>
    <x v="0"/>
    <x v="0"/>
    <n v="7"/>
    <n v="1"/>
    <n v="63352"/>
    <n v="63352"/>
  </r>
  <r>
    <x v="3"/>
    <x v="21"/>
    <x v="39"/>
    <x v="0"/>
    <x v="0"/>
    <x v="3"/>
    <n v="4"/>
    <n v="2"/>
    <n v="11972.02"/>
    <n v="13046.29"/>
  </r>
  <r>
    <x v="3"/>
    <x v="21"/>
    <x v="13"/>
    <x v="0"/>
    <x v="0"/>
    <x v="3"/>
    <n v="99"/>
    <n v="26"/>
    <n v="299185.78000000003"/>
    <n v="299185.78000000003"/>
  </r>
  <r>
    <x v="2"/>
    <x v="46"/>
    <x v="40"/>
    <x v="0"/>
    <x v="0"/>
    <x v="1"/>
    <n v="35"/>
    <n v="7"/>
    <n v="27879.99"/>
    <n v="73515.22"/>
  </r>
  <r>
    <x v="2"/>
    <x v="5"/>
    <x v="35"/>
    <x v="0"/>
    <x v="0"/>
    <x v="1"/>
    <n v="22"/>
    <n v="7"/>
    <n v="19293.12"/>
    <n v="66443.48"/>
  </r>
  <r>
    <x v="0"/>
    <x v="49"/>
    <x v="22"/>
    <x v="0"/>
    <x v="0"/>
    <x v="0"/>
    <n v="7"/>
    <n v="2"/>
    <n v="9564.68"/>
    <n v="9564.68"/>
  </r>
  <r>
    <x v="0"/>
    <x v="49"/>
    <x v="28"/>
    <x v="0"/>
    <x v="0"/>
    <x v="0"/>
    <n v="3"/>
    <n v="2"/>
    <n v="30657.360000000001"/>
    <n v="30657.360000000001"/>
  </r>
  <r>
    <x v="3"/>
    <x v="30"/>
    <x v="16"/>
    <x v="1"/>
    <x v="0"/>
    <x v="0"/>
    <n v="19"/>
    <n v="1"/>
    <n v="32835.82"/>
    <n v="32835.82"/>
  </r>
  <r>
    <x v="0"/>
    <x v="0"/>
    <x v="30"/>
    <x v="2"/>
    <x v="0"/>
    <x v="2"/>
    <n v="3"/>
    <n v="1"/>
    <n v="16384.5"/>
    <n v="16384.5"/>
  </r>
  <r>
    <x v="1"/>
    <x v="4"/>
    <x v="20"/>
    <x v="0"/>
    <x v="0"/>
    <x v="0"/>
    <n v="9"/>
    <n v="1"/>
    <n v="13716.96"/>
    <n v="13716.96"/>
  </r>
  <r>
    <x v="0"/>
    <x v="0"/>
    <x v="6"/>
    <x v="2"/>
    <x v="0"/>
    <x v="2"/>
    <n v="8"/>
    <n v="1"/>
    <n v="141"/>
    <n v="35822.82"/>
  </r>
  <r>
    <x v="1"/>
    <x v="3"/>
    <x v="20"/>
    <x v="0"/>
    <x v="0"/>
    <x v="0"/>
    <n v="164"/>
    <n v="45"/>
    <n v="366145.45"/>
    <n v="366145.45"/>
  </r>
  <r>
    <x v="1"/>
    <x v="9"/>
    <x v="8"/>
    <x v="0"/>
    <x v="0"/>
    <x v="0"/>
    <n v="203"/>
    <n v="68"/>
    <n v="407099.55"/>
    <n v="407099.55"/>
  </r>
  <r>
    <x v="3"/>
    <x v="38"/>
    <x v="23"/>
    <x v="2"/>
    <x v="0"/>
    <x v="2"/>
    <n v="20"/>
    <n v="2"/>
    <n v="56121.2"/>
    <n v="63258.26"/>
  </r>
  <r>
    <x v="4"/>
    <x v="25"/>
    <x v="12"/>
    <x v="0"/>
    <x v="0"/>
    <x v="3"/>
    <n v="92"/>
    <n v="20"/>
    <n v="170867.67"/>
    <n v="222490.38"/>
  </r>
  <r>
    <x v="3"/>
    <x v="6"/>
    <x v="19"/>
    <x v="0"/>
    <x v="0"/>
    <x v="0"/>
    <n v="58"/>
    <n v="20"/>
    <n v="183892.08"/>
    <n v="183892.08"/>
  </r>
  <r>
    <x v="1"/>
    <x v="10"/>
    <x v="31"/>
    <x v="0"/>
    <x v="0"/>
    <x v="1"/>
    <n v="9"/>
    <n v="3"/>
    <n v="3244.89"/>
    <n v="3244.89"/>
  </r>
  <r>
    <x v="0"/>
    <x v="0"/>
    <x v="3"/>
    <x v="0"/>
    <x v="0"/>
    <x v="2"/>
    <n v="26"/>
    <n v="4"/>
    <n v="33457.269999999997"/>
    <n v="93901.58"/>
  </r>
  <r>
    <x v="3"/>
    <x v="35"/>
    <x v="5"/>
    <x v="2"/>
    <x v="0"/>
    <x v="2"/>
    <n v="4"/>
    <n v="1"/>
    <n v="2044.75"/>
    <n v="9312.06"/>
  </r>
  <r>
    <x v="0"/>
    <x v="42"/>
    <x v="26"/>
    <x v="0"/>
    <x v="0"/>
    <x v="0"/>
    <n v="15"/>
    <n v="3"/>
    <n v="36147.64"/>
    <n v="36147.64"/>
  </r>
  <r>
    <x v="3"/>
    <x v="35"/>
    <x v="16"/>
    <x v="0"/>
    <x v="0"/>
    <x v="3"/>
    <n v="25"/>
    <n v="6"/>
    <n v="107708.8"/>
    <n v="107708.8"/>
  </r>
  <r>
    <x v="0"/>
    <x v="13"/>
    <x v="27"/>
    <x v="0"/>
    <x v="0"/>
    <x v="0"/>
    <n v="13"/>
    <n v="6"/>
    <n v="24991.95"/>
    <n v="24991.95"/>
  </r>
  <r>
    <x v="3"/>
    <x v="15"/>
    <x v="29"/>
    <x v="0"/>
    <x v="0"/>
    <x v="3"/>
    <n v="5"/>
    <n v="1"/>
    <n v="9796.2900000000009"/>
    <n v="10314.040000000001"/>
  </r>
  <r>
    <x v="1"/>
    <x v="31"/>
    <x v="3"/>
    <x v="0"/>
    <x v="0"/>
    <x v="3"/>
    <n v="7"/>
    <n v="1"/>
    <n v="8565.76"/>
    <n v="8565.76"/>
  </r>
  <r>
    <x v="3"/>
    <x v="21"/>
    <x v="24"/>
    <x v="0"/>
    <x v="0"/>
    <x v="1"/>
    <n v="0"/>
    <n v="1"/>
    <n v="0"/>
    <n v="9334.43"/>
  </r>
  <r>
    <x v="3"/>
    <x v="19"/>
    <x v="19"/>
    <x v="0"/>
    <x v="0"/>
    <x v="2"/>
    <n v="1"/>
    <n v="1"/>
    <n v="1134.18"/>
    <n v="1134.18"/>
  </r>
  <r>
    <x v="3"/>
    <x v="38"/>
    <x v="19"/>
    <x v="0"/>
    <x v="0"/>
    <x v="0"/>
    <n v="7"/>
    <n v="2"/>
    <n v="20593.38"/>
    <n v="20593.38"/>
  </r>
  <r>
    <x v="1"/>
    <x v="31"/>
    <x v="6"/>
    <x v="0"/>
    <x v="0"/>
    <x v="0"/>
    <n v="10"/>
    <n v="2"/>
    <n v="14248.8"/>
    <n v="14248.8"/>
  </r>
  <r>
    <x v="0"/>
    <x v="42"/>
    <x v="31"/>
    <x v="0"/>
    <x v="0"/>
    <x v="3"/>
    <n v="0"/>
    <n v="1"/>
    <n v="18327.349999999999"/>
    <n v="18327.349999999999"/>
  </r>
  <r>
    <x v="1"/>
    <x v="3"/>
    <x v="6"/>
    <x v="2"/>
    <x v="0"/>
    <x v="2"/>
    <n v="5"/>
    <n v="1"/>
    <n v="259.32"/>
    <n v="11556.95"/>
  </r>
  <r>
    <x v="0"/>
    <x v="12"/>
    <x v="14"/>
    <x v="0"/>
    <x v="0"/>
    <x v="0"/>
    <n v="3"/>
    <n v="1"/>
    <n v="22443.17"/>
    <n v="22443.17"/>
  </r>
  <r>
    <x v="1"/>
    <x v="32"/>
    <x v="12"/>
    <x v="0"/>
    <x v="0"/>
    <x v="3"/>
    <n v="0"/>
    <n v="31"/>
    <n v="245344.47"/>
    <n v="288202.52"/>
  </r>
  <r>
    <x v="0"/>
    <x v="12"/>
    <x v="34"/>
    <x v="0"/>
    <x v="0"/>
    <x v="1"/>
    <n v="0"/>
    <n v="1"/>
    <n v="45054.58"/>
    <n v="45054.58"/>
  </r>
  <r>
    <x v="0"/>
    <x v="40"/>
    <x v="30"/>
    <x v="0"/>
    <x v="0"/>
    <x v="3"/>
    <n v="39"/>
    <n v="12"/>
    <n v="59313.78"/>
    <n v="59313.78"/>
  </r>
  <r>
    <x v="1"/>
    <x v="3"/>
    <x v="0"/>
    <x v="0"/>
    <x v="0"/>
    <x v="3"/>
    <n v="51"/>
    <n v="5"/>
    <n v="66593.17"/>
    <n v="110541.68"/>
  </r>
  <r>
    <x v="0"/>
    <x v="12"/>
    <x v="10"/>
    <x v="0"/>
    <x v="0"/>
    <x v="3"/>
    <n v="59"/>
    <n v="11"/>
    <n v="69010.22"/>
    <n v="116224.87"/>
  </r>
  <r>
    <x v="3"/>
    <x v="8"/>
    <x v="19"/>
    <x v="0"/>
    <x v="0"/>
    <x v="1"/>
    <n v="1"/>
    <n v="1"/>
    <n v="4268.6000000000004"/>
    <n v="4268.6000000000004"/>
  </r>
  <r>
    <x v="0"/>
    <x v="49"/>
    <x v="38"/>
    <x v="0"/>
    <x v="0"/>
    <x v="0"/>
    <n v="1"/>
    <n v="1"/>
    <n v="2285.4299999999998"/>
    <n v="2285.4299999999998"/>
  </r>
  <r>
    <x v="0"/>
    <x v="28"/>
    <x v="30"/>
    <x v="0"/>
    <x v="0"/>
    <x v="3"/>
    <n v="9"/>
    <n v="1"/>
    <n v="20644.509999999998"/>
    <n v="20644.509999999998"/>
  </r>
  <r>
    <x v="0"/>
    <x v="28"/>
    <x v="28"/>
    <x v="2"/>
    <x v="0"/>
    <x v="2"/>
    <n v="9"/>
    <n v="2"/>
    <n v="42315.8"/>
    <n v="49536.1"/>
  </r>
  <r>
    <x v="0"/>
    <x v="16"/>
    <x v="34"/>
    <x v="0"/>
    <x v="0"/>
    <x v="3"/>
    <n v="9"/>
    <n v="3"/>
    <n v="7241.92"/>
    <n v="7241.92"/>
  </r>
  <r>
    <x v="3"/>
    <x v="21"/>
    <x v="39"/>
    <x v="2"/>
    <x v="0"/>
    <x v="2"/>
    <n v="7"/>
    <n v="2"/>
    <n v="53360.480000000003"/>
    <n v="65232.35"/>
  </r>
  <r>
    <x v="1"/>
    <x v="48"/>
    <x v="1"/>
    <x v="0"/>
    <x v="0"/>
    <x v="3"/>
    <n v="23"/>
    <n v="2"/>
    <n v="43224.49"/>
    <n v="43224.49"/>
  </r>
  <r>
    <x v="3"/>
    <x v="53"/>
    <x v="29"/>
    <x v="2"/>
    <x v="0"/>
    <x v="2"/>
    <n v="2"/>
    <n v="1"/>
    <n v="0"/>
    <n v="4783.8599999999997"/>
  </r>
  <r>
    <x v="1"/>
    <x v="1"/>
    <x v="0"/>
    <x v="0"/>
    <x v="0"/>
    <x v="1"/>
    <n v="4"/>
    <n v="1"/>
    <n v="5210.33"/>
    <n v="5210.33"/>
  </r>
  <r>
    <x v="3"/>
    <x v="23"/>
    <x v="12"/>
    <x v="0"/>
    <x v="0"/>
    <x v="3"/>
    <n v="1"/>
    <n v="1"/>
    <n v="5925.88"/>
    <n v="5925.88"/>
  </r>
  <r>
    <x v="3"/>
    <x v="24"/>
    <x v="16"/>
    <x v="2"/>
    <x v="0"/>
    <x v="2"/>
    <n v="2"/>
    <n v="1"/>
    <n v="1134.18"/>
    <n v="1134.18"/>
  </r>
  <r>
    <x v="2"/>
    <x v="46"/>
    <x v="11"/>
    <x v="0"/>
    <x v="0"/>
    <x v="0"/>
    <n v="175"/>
    <n v="47"/>
    <n v="449992.19"/>
    <n v="449992.19"/>
  </r>
  <r>
    <x v="0"/>
    <x v="16"/>
    <x v="14"/>
    <x v="0"/>
    <x v="0"/>
    <x v="0"/>
    <n v="49"/>
    <n v="8"/>
    <n v="54277.45"/>
    <n v="54277.45"/>
  </r>
  <r>
    <x v="2"/>
    <x v="50"/>
    <x v="29"/>
    <x v="0"/>
    <x v="0"/>
    <x v="0"/>
    <n v="322"/>
    <n v="81"/>
    <n v="743891.13"/>
    <n v="743891.13"/>
  </r>
  <r>
    <x v="3"/>
    <x v="30"/>
    <x v="12"/>
    <x v="0"/>
    <x v="0"/>
    <x v="0"/>
    <n v="13"/>
    <n v="4"/>
    <n v="29257.17"/>
    <n v="29257.17"/>
  </r>
  <r>
    <x v="2"/>
    <x v="36"/>
    <x v="24"/>
    <x v="0"/>
    <x v="0"/>
    <x v="0"/>
    <n v="80"/>
    <n v="13"/>
    <n v="115623.69"/>
    <n v="115623.69"/>
  </r>
  <r>
    <x v="0"/>
    <x v="13"/>
    <x v="32"/>
    <x v="0"/>
    <x v="0"/>
    <x v="3"/>
    <n v="43"/>
    <n v="9"/>
    <n v="72438.429999999993"/>
    <n v="83139.97"/>
  </r>
  <r>
    <x v="1"/>
    <x v="2"/>
    <x v="20"/>
    <x v="0"/>
    <x v="0"/>
    <x v="2"/>
    <n v="6"/>
    <n v="2"/>
    <n v="8933.4500000000007"/>
    <n v="22590.26"/>
  </r>
  <r>
    <x v="2"/>
    <x v="5"/>
    <x v="35"/>
    <x v="0"/>
    <x v="0"/>
    <x v="2"/>
    <n v="2"/>
    <n v="1"/>
    <n v="976.15"/>
    <n v="976.15"/>
  </r>
  <r>
    <x v="3"/>
    <x v="53"/>
    <x v="12"/>
    <x v="0"/>
    <x v="0"/>
    <x v="2"/>
    <n v="5"/>
    <n v="1"/>
    <n v="44167.89"/>
    <n v="44861.07"/>
  </r>
  <r>
    <x v="0"/>
    <x v="40"/>
    <x v="18"/>
    <x v="2"/>
    <x v="0"/>
    <x v="2"/>
    <n v="3"/>
    <n v="2"/>
    <n v="22.4"/>
    <n v="37417.730000000003"/>
  </r>
  <r>
    <x v="1"/>
    <x v="54"/>
    <x v="8"/>
    <x v="0"/>
    <x v="0"/>
    <x v="0"/>
    <n v="15"/>
    <n v="1"/>
    <n v="1316"/>
    <n v="1316"/>
  </r>
  <r>
    <x v="0"/>
    <x v="42"/>
    <x v="27"/>
    <x v="0"/>
    <x v="0"/>
    <x v="2"/>
    <n v="53"/>
    <n v="2"/>
    <n v="84428.17"/>
    <n v="84428.17"/>
  </r>
  <r>
    <x v="0"/>
    <x v="13"/>
    <x v="32"/>
    <x v="1"/>
    <x v="0"/>
    <x v="0"/>
    <n v="18"/>
    <n v="1"/>
    <n v="34571.68"/>
    <n v="34571.68"/>
  </r>
  <r>
    <x v="0"/>
    <x v="12"/>
    <x v="32"/>
    <x v="2"/>
    <x v="0"/>
    <x v="2"/>
    <n v="2"/>
    <n v="1"/>
    <n v="9198.16"/>
    <n v="9198.16"/>
  </r>
  <r>
    <x v="1"/>
    <x v="48"/>
    <x v="2"/>
    <x v="0"/>
    <x v="0"/>
    <x v="1"/>
    <n v="5"/>
    <n v="1"/>
    <n v="1316"/>
    <n v="13372.6"/>
  </r>
  <r>
    <x v="1"/>
    <x v="31"/>
    <x v="3"/>
    <x v="0"/>
    <x v="0"/>
    <x v="1"/>
    <n v="5"/>
    <n v="2"/>
    <n v="10677"/>
    <n v="10677"/>
  </r>
  <r>
    <x v="1"/>
    <x v="9"/>
    <x v="28"/>
    <x v="0"/>
    <x v="0"/>
    <x v="1"/>
    <n v="0"/>
    <n v="1"/>
    <n v="3679.08"/>
    <n v="3679.08"/>
  </r>
  <r>
    <x v="2"/>
    <x v="39"/>
    <x v="7"/>
    <x v="0"/>
    <x v="0"/>
    <x v="0"/>
    <n v="1"/>
    <n v="1"/>
    <n v="12467.76"/>
    <n v="12467.76"/>
  </r>
  <r>
    <x v="1"/>
    <x v="26"/>
    <x v="9"/>
    <x v="0"/>
    <x v="0"/>
    <x v="0"/>
    <n v="5"/>
    <n v="1"/>
    <n v="8501.01"/>
    <n v="8501.01"/>
  </r>
  <r>
    <x v="0"/>
    <x v="27"/>
    <x v="39"/>
    <x v="0"/>
    <x v="0"/>
    <x v="1"/>
    <n v="0"/>
    <n v="1"/>
    <n v="1625.93"/>
    <n v="1625.93"/>
  </r>
  <r>
    <x v="0"/>
    <x v="44"/>
    <x v="28"/>
    <x v="0"/>
    <x v="0"/>
    <x v="3"/>
    <n v="253"/>
    <n v="21"/>
    <n v="425577.89"/>
    <n v="464727.35"/>
  </r>
  <r>
    <x v="0"/>
    <x v="13"/>
    <x v="10"/>
    <x v="0"/>
    <x v="0"/>
    <x v="0"/>
    <n v="491"/>
    <n v="116"/>
    <n v="1115442.8"/>
    <n v="1115442.8"/>
  </r>
  <r>
    <x v="3"/>
    <x v="30"/>
    <x v="19"/>
    <x v="0"/>
    <x v="0"/>
    <x v="3"/>
    <n v="22"/>
    <n v="2"/>
    <n v="74807.14"/>
    <n v="74807.14"/>
  </r>
  <r>
    <x v="0"/>
    <x v="44"/>
    <x v="21"/>
    <x v="1"/>
    <x v="0"/>
    <x v="0"/>
    <n v="16"/>
    <n v="2"/>
    <n v="28931.66"/>
    <n v="28931.66"/>
  </r>
  <r>
    <x v="3"/>
    <x v="19"/>
    <x v="12"/>
    <x v="0"/>
    <x v="0"/>
    <x v="0"/>
    <n v="31"/>
    <n v="5"/>
    <n v="138326.31"/>
    <n v="138326.31"/>
  </r>
  <r>
    <x v="3"/>
    <x v="35"/>
    <x v="23"/>
    <x v="2"/>
    <x v="0"/>
    <x v="2"/>
    <n v="41"/>
    <n v="7"/>
    <n v="23239.88"/>
    <n v="69729.05"/>
  </r>
  <r>
    <x v="1"/>
    <x v="1"/>
    <x v="1"/>
    <x v="0"/>
    <x v="0"/>
    <x v="3"/>
    <n v="22"/>
    <n v="4"/>
    <n v="27380.49"/>
    <n v="27380.49"/>
  </r>
  <r>
    <x v="0"/>
    <x v="45"/>
    <x v="21"/>
    <x v="1"/>
    <x v="0"/>
    <x v="0"/>
    <n v="7"/>
    <n v="1"/>
    <n v="11942.23"/>
    <n v="11942.23"/>
  </r>
  <r>
    <x v="0"/>
    <x v="0"/>
    <x v="3"/>
    <x v="0"/>
    <x v="0"/>
    <x v="3"/>
    <n v="22"/>
    <n v="6"/>
    <n v="67265.929999999993"/>
    <n v="67265.929999999993"/>
  </r>
  <r>
    <x v="1"/>
    <x v="2"/>
    <x v="2"/>
    <x v="0"/>
    <x v="0"/>
    <x v="3"/>
    <n v="6"/>
    <n v="5"/>
    <n v="16046.77"/>
    <n v="16046.77"/>
  </r>
  <r>
    <x v="3"/>
    <x v="35"/>
    <x v="12"/>
    <x v="0"/>
    <x v="0"/>
    <x v="2"/>
    <n v="3"/>
    <n v="2"/>
    <n v="0"/>
    <n v="37373.4"/>
  </r>
  <r>
    <x v="2"/>
    <x v="29"/>
    <x v="29"/>
    <x v="0"/>
    <x v="0"/>
    <x v="1"/>
    <n v="9"/>
    <n v="5"/>
    <n v="19672.96"/>
    <n v="19672.96"/>
  </r>
  <r>
    <x v="4"/>
    <x v="25"/>
    <x v="6"/>
    <x v="0"/>
    <x v="0"/>
    <x v="1"/>
    <n v="13"/>
    <n v="2"/>
    <n v="40994.57"/>
    <n v="46731.43"/>
  </r>
  <r>
    <x v="0"/>
    <x v="7"/>
    <x v="10"/>
    <x v="0"/>
    <x v="0"/>
    <x v="3"/>
    <n v="8"/>
    <n v="3"/>
    <n v="37826.28"/>
    <n v="37826.28"/>
  </r>
  <r>
    <x v="1"/>
    <x v="10"/>
    <x v="0"/>
    <x v="0"/>
    <x v="0"/>
    <x v="0"/>
    <n v="3"/>
    <n v="1"/>
    <n v="5694.81"/>
    <n v="5694.81"/>
  </r>
  <r>
    <x v="1"/>
    <x v="48"/>
    <x v="8"/>
    <x v="0"/>
    <x v="0"/>
    <x v="3"/>
    <n v="3"/>
    <n v="1"/>
    <n v="10549.29"/>
    <n v="10549.29"/>
  </r>
  <r>
    <x v="1"/>
    <x v="1"/>
    <x v="2"/>
    <x v="0"/>
    <x v="0"/>
    <x v="3"/>
    <n v="3"/>
    <n v="1"/>
    <n v="4461.67"/>
    <n v="4461.67"/>
  </r>
  <r>
    <x v="0"/>
    <x v="42"/>
    <x v="33"/>
    <x v="0"/>
    <x v="0"/>
    <x v="1"/>
    <n v="11"/>
    <n v="1"/>
    <n v="31153.14"/>
    <n v="31153.14"/>
  </r>
  <r>
    <x v="4"/>
    <x v="52"/>
    <x v="8"/>
    <x v="0"/>
    <x v="0"/>
    <x v="1"/>
    <n v="3"/>
    <n v="1"/>
    <n v="3767.94"/>
    <n v="3767.94"/>
  </r>
  <r>
    <x v="0"/>
    <x v="28"/>
    <x v="30"/>
    <x v="0"/>
    <x v="0"/>
    <x v="1"/>
    <n v="4"/>
    <n v="1"/>
    <n v="9090.85"/>
    <n v="9736.42"/>
  </r>
  <r>
    <x v="0"/>
    <x v="7"/>
    <x v="3"/>
    <x v="0"/>
    <x v="0"/>
    <x v="3"/>
    <n v="26"/>
    <n v="8"/>
    <n v="56846.720000000001"/>
    <n v="56846.720000000001"/>
  </r>
  <r>
    <x v="0"/>
    <x v="49"/>
    <x v="14"/>
    <x v="0"/>
    <x v="0"/>
    <x v="2"/>
    <n v="20"/>
    <n v="4"/>
    <n v="93165.81"/>
    <n v="113627.81"/>
  </r>
  <r>
    <x v="1"/>
    <x v="2"/>
    <x v="20"/>
    <x v="0"/>
    <x v="0"/>
    <x v="0"/>
    <n v="50"/>
    <n v="12"/>
    <n v="107125.91"/>
    <n v="107125.91"/>
  </r>
  <r>
    <x v="3"/>
    <x v="53"/>
    <x v="33"/>
    <x v="0"/>
    <x v="0"/>
    <x v="3"/>
    <n v="86"/>
    <n v="23"/>
    <n v="244479.98"/>
    <n v="244479.98"/>
  </r>
  <r>
    <x v="1"/>
    <x v="54"/>
    <x v="36"/>
    <x v="0"/>
    <x v="0"/>
    <x v="0"/>
    <n v="1"/>
    <n v="1"/>
    <n v="7.76"/>
    <n v="7.76"/>
  </r>
  <r>
    <x v="3"/>
    <x v="53"/>
    <x v="12"/>
    <x v="0"/>
    <x v="0"/>
    <x v="1"/>
    <n v="18"/>
    <n v="1"/>
    <n v="122588.54"/>
    <n v="122588.54"/>
  </r>
  <r>
    <x v="0"/>
    <x v="7"/>
    <x v="6"/>
    <x v="0"/>
    <x v="0"/>
    <x v="3"/>
    <n v="71"/>
    <n v="14"/>
    <n v="156262.76999999999"/>
    <n v="175629.91"/>
  </r>
  <r>
    <x v="6"/>
    <x v="66"/>
    <x v="6"/>
    <x v="0"/>
    <x v="0"/>
    <x v="1"/>
    <n v="3"/>
    <n v="1"/>
    <n v="30077.360000000001"/>
    <n v="30077.360000000001"/>
  </r>
  <r>
    <x v="1"/>
    <x v="54"/>
    <x v="8"/>
    <x v="0"/>
    <x v="0"/>
    <x v="1"/>
    <n v="8"/>
    <n v="3"/>
    <n v="11462.6"/>
    <n v="25490.400000000001"/>
  </r>
  <r>
    <x v="0"/>
    <x v="13"/>
    <x v="31"/>
    <x v="2"/>
    <x v="0"/>
    <x v="2"/>
    <n v="1"/>
    <n v="1"/>
    <n v="0"/>
    <n v="58744.59"/>
  </r>
  <r>
    <x v="3"/>
    <x v="22"/>
    <x v="22"/>
    <x v="0"/>
    <x v="0"/>
    <x v="1"/>
    <n v="25"/>
    <n v="3"/>
    <n v="40609.5"/>
    <n v="40609.5"/>
  </r>
  <r>
    <x v="0"/>
    <x v="16"/>
    <x v="14"/>
    <x v="0"/>
    <x v="0"/>
    <x v="1"/>
    <n v="0"/>
    <n v="1"/>
    <n v="12554.11"/>
    <n v="12554.11"/>
  </r>
  <r>
    <x v="1"/>
    <x v="2"/>
    <x v="21"/>
    <x v="0"/>
    <x v="0"/>
    <x v="1"/>
    <n v="2"/>
    <n v="1"/>
    <n v="5517.18"/>
    <n v="5517.18"/>
  </r>
  <r>
    <x v="0"/>
    <x v="44"/>
    <x v="16"/>
    <x v="0"/>
    <x v="0"/>
    <x v="1"/>
    <n v="0"/>
    <n v="1"/>
    <n v="306.58"/>
    <n v="306.58"/>
  </r>
  <r>
    <x v="3"/>
    <x v="24"/>
    <x v="7"/>
    <x v="0"/>
    <x v="0"/>
    <x v="1"/>
    <n v="0"/>
    <n v="1"/>
    <n v="8270.5"/>
    <n v="8270.5"/>
  </r>
  <r>
    <x v="0"/>
    <x v="49"/>
    <x v="39"/>
    <x v="0"/>
    <x v="0"/>
    <x v="3"/>
    <n v="3"/>
    <n v="1"/>
    <n v="1121.0999999999999"/>
    <n v="1121.0999999999999"/>
  </r>
  <r>
    <x v="3"/>
    <x v="24"/>
    <x v="39"/>
    <x v="1"/>
    <x v="0"/>
    <x v="3"/>
    <n v="4"/>
    <n v="1"/>
    <n v="4618.8900000000003"/>
    <n v="4618.8900000000003"/>
  </r>
  <r>
    <x v="2"/>
    <x v="46"/>
    <x v="24"/>
    <x v="0"/>
    <x v="0"/>
    <x v="0"/>
    <n v="382"/>
    <n v="84"/>
    <n v="959542.57"/>
    <n v="959542.57"/>
  </r>
  <r>
    <x v="0"/>
    <x v="12"/>
    <x v="3"/>
    <x v="0"/>
    <x v="0"/>
    <x v="0"/>
    <n v="98"/>
    <n v="43"/>
    <n v="173545.36"/>
    <n v="173545.36"/>
  </r>
  <r>
    <x v="0"/>
    <x v="0"/>
    <x v="7"/>
    <x v="0"/>
    <x v="0"/>
    <x v="1"/>
    <n v="0"/>
    <n v="5"/>
    <n v="706963.4"/>
    <n v="706963.4"/>
  </r>
  <r>
    <x v="2"/>
    <x v="36"/>
    <x v="24"/>
    <x v="0"/>
    <x v="0"/>
    <x v="1"/>
    <n v="193"/>
    <n v="33"/>
    <n v="447504.4"/>
    <n v="573821.06999999995"/>
  </r>
  <r>
    <x v="0"/>
    <x v="7"/>
    <x v="6"/>
    <x v="2"/>
    <x v="0"/>
    <x v="2"/>
    <n v="71"/>
    <n v="5"/>
    <n v="213105.64"/>
    <n v="239897.85"/>
  </r>
  <r>
    <x v="4"/>
    <x v="56"/>
    <x v="12"/>
    <x v="0"/>
    <x v="0"/>
    <x v="3"/>
    <n v="116"/>
    <n v="28"/>
    <n v="238348.11"/>
    <n v="264376.59000000003"/>
  </r>
  <r>
    <x v="1"/>
    <x v="1"/>
    <x v="0"/>
    <x v="0"/>
    <x v="0"/>
    <x v="0"/>
    <n v="19"/>
    <n v="4"/>
    <n v="39000.910000000003"/>
    <n v="39000.910000000003"/>
  </r>
  <r>
    <x v="2"/>
    <x v="39"/>
    <x v="37"/>
    <x v="0"/>
    <x v="0"/>
    <x v="0"/>
    <n v="19"/>
    <n v="8"/>
    <n v="95484.99"/>
    <n v="95484.99"/>
  </r>
  <r>
    <x v="0"/>
    <x v="13"/>
    <x v="14"/>
    <x v="0"/>
    <x v="0"/>
    <x v="0"/>
    <n v="9"/>
    <n v="3"/>
    <n v="9972.39"/>
    <n v="9972.39"/>
  </r>
  <r>
    <x v="1"/>
    <x v="3"/>
    <x v="0"/>
    <x v="2"/>
    <x v="0"/>
    <x v="2"/>
    <n v="27"/>
    <n v="6"/>
    <n v="6902.13"/>
    <n v="97483.03"/>
  </r>
  <r>
    <x v="3"/>
    <x v="8"/>
    <x v="13"/>
    <x v="0"/>
    <x v="0"/>
    <x v="2"/>
    <n v="0"/>
    <n v="1"/>
    <n v="9516.49"/>
    <n v="9516.49"/>
  </r>
  <r>
    <x v="0"/>
    <x v="44"/>
    <x v="21"/>
    <x v="0"/>
    <x v="0"/>
    <x v="3"/>
    <n v="83"/>
    <n v="5"/>
    <n v="121997.66"/>
    <n v="122704.74"/>
  </r>
  <r>
    <x v="3"/>
    <x v="23"/>
    <x v="16"/>
    <x v="0"/>
    <x v="0"/>
    <x v="1"/>
    <n v="9"/>
    <n v="3"/>
    <n v="16729.38"/>
    <n v="16729.38"/>
  </r>
  <r>
    <x v="0"/>
    <x v="49"/>
    <x v="34"/>
    <x v="0"/>
    <x v="0"/>
    <x v="3"/>
    <n v="10"/>
    <n v="4"/>
    <n v="18999.349999999999"/>
    <n v="18999.349999999999"/>
  </r>
  <r>
    <x v="1"/>
    <x v="31"/>
    <x v="0"/>
    <x v="0"/>
    <x v="0"/>
    <x v="2"/>
    <n v="9"/>
    <n v="1"/>
    <n v="0"/>
    <n v="25838.49"/>
  </r>
  <r>
    <x v="0"/>
    <x v="16"/>
    <x v="32"/>
    <x v="1"/>
    <x v="0"/>
    <x v="0"/>
    <n v="12"/>
    <n v="1"/>
    <n v="23358.55"/>
    <n v="23358.55"/>
  </r>
  <r>
    <x v="0"/>
    <x v="28"/>
    <x v="21"/>
    <x v="0"/>
    <x v="0"/>
    <x v="0"/>
    <n v="28"/>
    <n v="4"/>
    <n v="14806.43"/>
    <n v="14806.43"/>
  </r>
  <r>
    <x v="1"/>
    <x v="3"/>
    <x v="0"/>
    <x v="0"/>
    <x v="0"/>
    <x v="1"/>
    <n v="15"/>
    <n v="4"/>
    <n v="18687.900000000001"/>
    <n v="18687.900000000001"/>
  </r>
  <r>
    <x v="0"/>
    <x v="45"/>
    <x v="22"/>
    <x v="0"/>
    <x v="0"/>
    <x v="0"/>
    <n v="7"/>
    <n v="1"/>
    <n v="1364"/>
    <n v="1364"/>
  </r>
  <r>
    <x v="2"/>
    <x v="60"/>
    <x v="24"/>
    <x v="2"/>
    <x v="0"/>
    <x v="2"/>
    <n v="6"/>
    <n v="2"/>
    <n v="16734.57"/>
    <n v="16734.57"/>
  </r>
  <r>
    <x v="2"/>
    <x v="11"/>
    <x v="35"/>
    <x v="0"/>
    <x v="0"/>
    <x v="2"/>
    <n v="1"/>
    <n v="1"/>
    <n v="692.85"/>
    <n v="692.85"/>
  </r>
  <r>
    <x v="2"/>
    <x v="39"/>
    <x v="29"/>
    <x v="0"/>
    <x v="0"/>
    <x v="2"/>
    <n v="10"/>
    <n v="1"/>
    <n v="1408"/>
    <n v="18494.18"/>
  </r>
  <r>
    <x v="3"/>
    <x v="8"/>
    <x v="33"/>
    <x v="0"/>
    <x v="0"/>
    <x v="0"/>
    <n v="7"/>
    <n v="1"/>
    <n v="1300"/>
    <n v="1300"/>
  </r>
  <r>
    <x v="2"/>
    <x v="11"/>
    <x v="35"/>
    <x v="0"/>
    <x v="0"/>
    <x v="0"/>
    <n v="451"/>
    <n v="95"/>
    <n v="814969.39"/>
    <n v="814969.39"/>
  </r>
  <r>
    <x v="1"/>
    <x v="2"/>
    <x v="2"/>
    <x v="2"/>
    <x v="0"/>
    <x v="2"/>
    <n v="6"/>
    <n v="3"/>
    <n v="21116.05"/>
    <n v="32099.22"/>
  </r>
  <r>
    <x v="3"/>
    <x v="35"/>
    <x v="23"/>
    <x v="0"/>
    <x v="0"/>
    <x v="1"/>
    <n v="117"/>
    <n v="10"/>
    <n v="268286.83"/>
    <n v="281713.71999999997"/>
  </r>
  <r>
    <x v="0"/>
    <x v="12"/>
    <x v="6"/>
    <x v="0"/>
    <x v="0"/>
    <x v="1"/>
    <n v="159"/>
    <n v="16"/>
    <n v="225479.18"/>
    <n v="225479.18"/>
  </r>
  <r>
    <x v="1"/>
    <x v="31"/>
    <x v="1"/>
    <x v="0"/>
    <x v="0"/>
    <x v="1"/>
    <n v="220"/>
    <n v="28"/>
    <n v="266531.81"/>
    <n v="418403.31"/>
  </r>
  <r>
    <x v="0"/>
    <x v="27"/>
    <x v="28"/>
    <x v="0"/>
    <x v="0"/>
    <x v="0"/>
    <n v="212"/>
    <n v="46"/>
    <n v="414841.31"/>
    <n v="414841.31"/>
  </r>
  <r>
    <x v="1"/>
    <x v="10"/>
    <x v="8"/>
    <x v="0"/>
    <x v="0"/>
    <x v="0"/>
    <n v="249"/>
    <n v="75"/>
    <n v="497137.38"/>
    <n v="497137.38"/>
  </r>
  <r>
    <x v="0"/>
    <x v="42"/>
    <x v="14"/>
    <x v="2"/>
    <x v="0"/>
    <x v="2"/>
    <n v="18"/>
    <n v="5"/>
    <n v="81019.58"/>
    <n v="81019.58"/>
  </r>
  <r>
    <x v="3"/>
    <x v="30"/>
    <x v="12"/>
    <x v="0"/>
    <x v="0"/>
    <x v="1"/>
    <n v="51"/>
    <n v="9"/>
    <n v="17931.5"/>
    <n v="99484.67"/>
  </r>
  <r>
    <x v="2"/>
    <x v="34"/>
    <x v="25"/>
    <x v="0"/>
    <x v="0"/>
    <x v="0"/>
    <n v="47"/>
    <n v="9"/>
    <n v="181160.5"/>
    <n v="181160.5"/>
  </r>
  <r>
    <x v="1"/>
    <x v="2"/>
    <x v="1"/>
    <x v="0"/>
    <x v="0"/>
    <x v="3"/>
    <n v="37"/>
    <n v="12"/>
    <n v="46323.040000000001"/>
    <n v="52182.79"/>
  </r>
  <r>
    <x v="3"/>
    <x v="23"/>
    <x v="19"/>
    <x v="0"/>
    <x v="0"/>
    <x v="3"/>
    <n v="47"/>
    <n v="12"/>
    <n v="84299.28"/>
    <n v="110288.4"/>
  </r>
  <r>
    <x v="2"/>
    <x v="11"/>
    <x v="37"/>
    <x v="0"/>
    <x v="0"/>
    <x v="0"/>
    <n v="44"/>
    <n v="5"/>
    <n v="18295.09"/>
    <n v="18295.09"/>
  </r>
  <r>
    <x v="1"/>
    <x v="2"/>
    <x v="28"/>
    <x v="0"/>
    <x v="0"/>
    <x v="2"/>
    <n v="0"/>
    <n v="1"/>
    <n v="0"/>
    <n v="22797.42"/>
  </r>
  <r>
    <x v="1"/>
    <x v="31"/>
    <x v="2"/>
    <x v="0"/>
    <x v="0"/>
    <x v="0"/>
    <n v="19"/>
    <n v="5"/>
    <n v="40851.82"/>
    <n v="40851.82"/>
  </r>
  <r>
    <x v="3"/>
    <x v="53"/>
    <x v="13"/>
    <x v="0"/>
    <x v="0"/>
    <x v="1"/>
    <n v="2"/>
    <n v="1"/>
    <n v="2301.39"/>
    <n v="2301.39"/>
  </r>
  <r>
    <x v="1"/>
    <x v="32"/>
    <x v="14"/>
    <x v="0"/>
    <x v="0"/>
    <x v="0"/>
    <n v="3"/>
    <n v="1"/>
    <n v="4213.82"/>
    <n v="4213.82"/>
  </r>
  <r>
    <x v="1"/>
    <x v="32"/>
    <x v="34"/>
    <x v="0"/>
    <x v="0"/>
    <x v="1"/>
    <n v="6"/>
    <n v="1"/>
    <n v="10162.379999999999"/>
    <n v="10162.379999999999"/>
  </r>
  <r>
    <x v="1"/>
    <x v="48"/>
    <x v="8"/>
    <x v="0"/>
    <x v="0"/>
    <x v="2"/>
    <n v="13"/>
    <n v="2"/>
    <n v="26592.54"/>
    <n v="26592.54"/>
  </r>
  <r>
    <x v="1"/>
    <x v="31"/>
    <x v="2"/>
    <x v="0"/>
    <x v="0"/>
    <x v="1"/>
    <n v="16"/>
    <n v="2"/>
    <n v="28354.71"/>
    <n v="37850.339999999997"/>
  </r>
  <r>
    <x v="1"/>
    <x v="54"/>
    <x v="1"/>
    <x v="0"/>
    <x v="0"/>
    <x v="3"/>
    <n v="0"/>
    <n v="1"/>
    <n v="866.1"/>
    <n v="866.1"/>
  </r>
  <r>
    <x v="0"/>
    <x v="49"/>
    <x v="26"/>
    <x v="2"/>
    <x v="0"/>
    <x v="2"/>
    <n v="6"/>
    <n v="1"/>
    <n v="1023"/>
    <n v="10201.27"/>
  </r>
  <r>
    <x v="2"/>
    <x v="11"/>
    <x v="4"/>
    <x v="0"/>
    <x v="0"/>
    <x v="1"/>
    <n v="142"/>
    <n v="16"/>
    <n v="338689.87"/>
    <n v="385581.23"/>
  </r>
  <r>
    <x v="2"/>
    <x v="34"/>
    <x v="41"/>
    <x v="0"/>
    <x v="0"/>
    <x v="0"/>
    <n v="430"/>
    <n v="111"/>
    <n v="1039163.25"/>
    <n v="1039163.25"/>
  </r>
  <r>
    <x v="1"/>
    <x v="4"/>
    <x v="8"/>
    <x v="0"/>
    <x v="0"/>
    <x v="0"/>
    <n v="46"/>
    <n v="21"/>
    <n v="85912.09"/>
    <n v="85912.09"/>
  </r>
  <r>
    <x v="1"/>
    <x v="10"/>
    <x v="9"/>
    <x v="0"/>
    <x v="0"/>
    <x v="0"/>
    <n v="34"/>
    <n v="13"/>
    <n v="87821.58"/>
    <n v="87821.58"/>
  </r>
  <r>
    <x v="2"/>
    <x v="39"/>
    <x v="25"/>
    <x v="0"/>
    <x v="0"/>
    <x v="1"/>
    <n v="16"/>
    <n v="6"/>
    <n v="43335.07"/>
    <n v="71232.55"/>
  </r>
  <r>
    <x v="1"/>
    <x v="4"/>
    <x v="7"/>
    <x v="0"/>
    <x v="0"/>
    <x v="1"/>
    <n v="0"/>
    <n v="3"/>
    <n v="85215.09"/>
    <n v="85215.09"/>
  </r>
  <r>
    <x v="2"/>
    <x v="29"/>
    <x v="37"/>
    <x v="2"/>
    <x v="0"/>
    <x v="2"/>
    <n v="51"/>
    <n v="13"/>
    <n v="105357.25"/>
    <n v="200538.89"/>
  </r>
  <r>
    <x v="2"/>
    <x v="41"/>
    <x v="37"/>
    <x v="0"/>
    <x v="0"/>
    <x v="2"/>
    <n v="22"/>
    <n v="1"/>
    <n v="56755.25"/>
    <n v="56755.25"/>
  </r>
  <r>
    <x v="3"/>
    <x v="38"/>
    <x v="12"/>
    <x v="0"/>
    <x v="0"/>
    <x v="3"/>
    <n v="0"/>
    <n v="4"/>
    <n v="27725.87"/>
    <n v="27725.87"/>
  </r>
  <r>
    <x v="1"/>
    <x v="9"/>
    <x v="0"/>
    <x v="0"/>
    <x v="0"/>
    <x v="1"/>
    <n v="2"/>
    <n v="1"/>
    <n v="5810.62"/>
    <n v="6720.73"/>
  </r>
  <r>
    <x v="2"/>
    <x v="29"/>
    <x v="25"/>
    <x v="2"/>
    <x v="0"/>
    <x v="2"/>
    <n v="22"/>
    <n v="5"/>
    <n v="10841.49"/>
    <n v="120747.53"/>
  </r>
  <r>
    <x v="0"/>
    <x v="28"/>
    <x v="14"/>
    <x v="0"/>
    <x v="0"/>
    <x v="1"/>
    <n v="2"/>
    <n v="1"/>
    <n v="4352.82"/>
    <n v="4352.82"/>
  </r>
  <r>
    <x v="3"/>
    <x v="21"/>
    <x v="39"/>
    <x v="0"/>
    <x v="0"/>
    <x v="1"/>
    <n v="21"/>
    <n v="3"/>
    <n v="137722.14000000001"/>
    <n v="137722.14000000001"/>
  </r>
  <r>
    <x v="3"/>
    <x v="22"/>
    <x v="13"/>
    <x v="0"/>
    <x v="0"/>
    <x v="0"/>
    <n v="2"/>
    <n v="3"/>
    <n v="25393.09"/>
    <n v="25393.09"/>
  </r>
  <r>
    <x v="1"/>
    <x v="9"/>
    <x v="10"/>
    <x v="0"/>
    <x v="0"/>
    <x v="0"/>
    <n v="0"/>
    <n v="2"/>
    <n v="9771.2999999999993"/>
    <n v="9771.2999999999993"/>
  </r>
  <r>
    <x v="0"/>
    <x v="16"/>
    <x v="27"/>
    <x v="2"/>
    <x v="0"/>
    <x v="2"/>
    <n v="12"/>
    <n v="3"/>
    <n v="6040.74"/>
    <n v="26502.11"/>
  </r>
  <r>
    <x v="1"/>
    <x v="4"/>
    <x v="17"/>
    <x v="0"/>
    <x v="0"/>
    <x v="2"/>
    <n v="6"/>
    <n v="1"/>
    <n v="1340"/>
    <n v="62617.09"/>
  </r>
  <r>
    <x v="1"/>
    <x v="48"/>
    <x v="36"/>
    <x v="0"/>
    <x v="0"/>
    <x v="2"/>
    <n v="2"/>
    <n v="1"/>
    <n v="5008.7"/>
    <n v="5008.7"/>
  </r>
  <r>
    <x v="1"/>
    <x v="1"/>
    <x v="31"/>
    <x v="0"/>
    <x v="0"/>
    <x v="1"/>
    <n v="9"/>
    <n v="5"/>
    <n v="3883.87"/>
    <n v="3883.87"/>
  </r>
  <r>
    <x v="1"/>
    <x v="3"/>
    <x v="2"/>
    <x v="1"/>
    <x v="0"/>
    <x v="0"/>
    <n v="37"/>
    <n v="1"/>
    <n v="74917.350000000006"/>
    <n v="74917.350000000006"/>
  </r>
  <r>
    <x v="0"/>
    <x v="16"/>
    <x v="12"/>
    <x v="0"/>
    <x v="0"/>
    <x v="3"/>
    <n v="0"/>
    <n v="33"/>
    <n v="320556.84999999998"/>
    <n v="391098.57"/>
  </r>
  <r>
    <x v="3"/>
    <x v="22"/>
    <x v="31"/>
    <x v="0"/>
    <x v="0"/>
    <x v="1"/>
    <n v="49"/>
    <n v="7"/>
    <n v="54079.79"/>
    <n v="54079.79"/>
  </r>
  <r>
    <x v="2"/>
    <x v="50"/>
    <x v="37"/>
    <x v="0"/>
    <x v="0"/>
    <x v="3"/>
    <n v="13"/>
    <n v="8"/>
    <n v="26029.14"/>
    <n v="26029.14"/>
  </r>
  <r>
    <x v="4"/>
    <x v="57"/>
    <x v="2"/>
    <x v="0"/>
    <x v="0"/>
    <x v="1"/>
    <n v="5"/>
    <n v="1"/>
    <n v="28"/>
    <n v="5251.69"/>
  </r>
  <r>
    <x v="0"/>
    <x v="13"/>
    <x v="10"/>
    <x v="2"/>
    <x v="0"/>
    <x v="2"/>
    <n v="9"/>
    <n v="3"/>
    <n v="48759.95"/>
    <n v="48759.95"/>
  </r>
  <r>
    <x v="0"/>
    <x v="16"/>
    <x v="27"/>
    <x v="0"/>
    <x v="0"/>
    <x v="0"/>
    <n v="121"/>
    <n v="20"/>
    <n v="123177.25"/>
    <n v="123177.25"/>
  </r>
  <r>
    <x v="3"/>
    <x v="6"/>
    <x v="29"/>
    <x v="0"/>
    <x v="0"/>
    <x v="1"/>
    <n v="2"/>
    <n v="1"/>
    <n v="692.85"/>
    <n v="692.85"/>
  </r>
  <r>
    <x v="0"/>
    <x v="42"/>
    <x v="14"/>
    <x v="0"/>
    <x v="0"/>
    <x v="2"/>
    <n v="19"/>
    <n v="4"/>
    <n v="12121.75"/>
    <n v="29412.57"/>
  </r>
  <r>
    <x v="1"/>
    <x v="31"/>
    <x v="17"/>
    <x v="0"/>
    <x v="0"/>
    <x v="2"/>
    <n v="11"/>
    <n v="4"/>
    <n v="2130.48"/>
    <n v="30100.55"/>
  </r>
  <r>
    <x v="1"/>
    <x v="9"/>
    <x v="36"/>
    <x v="0"/>
    <x v="0"/>
    <x v="2"/>
    <n v="21"/>
    <n v="4"/>
    <n v="592.30999999999995"/>
    <n v="68910.990000000005"/>
  </r>
  <r>
    <x v="3"/>
    <x v="21"/>
    <x v="16"/>
    <x v="0"/>
    <x v="0"/>
    <x v="1"/>
    <n v="80"/>
    <n v="3"/>
    <n v="16126.48"/>
    <n v="16628.490000000002"/>
  </r>
  <r>
    <x v="3"/>
    <x v="30"/>
    <x v="5"/>
    <x v="0"/>
    <x v="0"/>
    <x v="3"/>
    <n v="5"/>
    <n v="2"/>
    <n v="17189.849999999999"/>
    <n v="52657.88"/>
  </r>
  <r>
    <x v="3"/>
    <x v="19"/>
    <x v="12"/>
    <x v="0"/>
    <x v="0"/>
    <x v="3"/>
    <n v="5"/>
    <n v="1"/>
    <n v="5896.05"/>
    <n v="5896.05"/>
  </r>
  <r>
    <x v="4"/>
    <x v="33"/>
    <x v="36"/>
    <x v="0"/>
    <x v="0"/>
    <x v="1"/>
    <n v="2"/>
    <n v="1"/>
    <n v="6795.74"/>
    <n v="6795.74"/>
  </r>
  <r>
    <x v="1"/>
    <x v="4"/>
    <x v="18"/>
    <x v="0"/>
    <x v="0"/>
    <x v="1"/>
    <n v="0"/>
    <n v="2"/>
    <n v="10589.62"/>
    <n v="10589.62"/>
  </r>
  <r>
    <x v="1"/>
    <x v="1"/>
    <x v="17"/>
    <x v="1"/>
    <x v="0"/>
    <x v="2"/>
    <n v="13"/>
    <n v="1"/>
    <n v="16673.46"/>
    <n v="16673.46"/>
  </r>
  <r>
    <x v="1"/>
    <x v="3"/>
    <x v="27"/>
    <x v="0"/>
    <x v="0"/>
    <x v="0"/>
    <n v="5"/>
    <n v="2"/>
    <n v="17857.87"/>
    <n v="17857.87"/>
  </r>
  <r>
    <x v="3"/>
    <x v="15"/>
    <x v="7"/>
    <x v="0"/>
    <x v="0"/>
    <x v="3"/>
    <n v="2"/>
    <n v="1"/>
    <n v="439.9"/>
    <n v="10314.040000000001"/>
  </r>
  <r>
    <x v="1"/>
    <x v="1"/>
    <x v="20"/>
    <x v="0"/>
    <x v="0"/>
    <x v="1"/>
    <n v="51"/>
    <n v="4"/>
    <n v="134607.99"/>
    <n v="134607.99"/>
  </r>
  <r>
    <x v="2"/>
    <x v="29"/>
    <x v="25"/>
    <x v="0"/>
    <x v="0"/>
    <x v="3"/>
    <n v="16"/>
    <n v="7"/>
    <n v="32744.43"/>
    <n v="32744.43"/>
  </r>
  <r>
    <x v="0"/>
    <x v="27"/>
    <x v="24"/>
    <x v="0"/>
    <x v="0"/>
    <x v="3"/>
    <n v="0"/>
    <n v="2"/>
    <n v="62166.9"/>
    <n v="62166.9"/>
  </r>
  <r>
    <x v="2"/>
    <x v="50"/>
    <x v="25"/>
    <x v="0"/>
    <x v="0"/>
    <x v="1"/>
    <n v="22"/>
    <n v="6"/>
    <n v="20561.55"/>
    <n v="48563.98"/>
  </r>
  <r>
    <x v="1"/>
    <x v="26"/>
    <x v="8"/>
    <x v="0"/>
    <x v="0"/>
    <x v="1"/>
    <n v="25"/>
    <n v="6"/>
    <n v="52189.72"/>
    <n v="105404.93"/>
  </r>
  <r>
    <x v="1"/>
    <x v="32"/>
    <x v="3"/>
    <x v="0"/>
    <x v="0"/>
    <x v="2"/>
    <n v="12"/>
    <n v="4"/>
    <n v="34934.11"/>
    <n v="56231.54"/>
  </r>
  <r>
    <x v="0"/>
    <x v="40"/>
    <x v="18"/>
    <x v="0"/>
    <x v="0"/>
    <x v="1"/>
    <n v="6"/>
    <n v="2"/>
    <n v="4472.25"/>
    <n v="14351.46"/>
  </r>
  <r>
    <x v="3"/>
    <x v="53"/>
    <x v="33"/>
    <x v="0"/>
    <x v="0"/>
    <x v="1"/>
    <n v="12"/>
    <n v="5"/>
    <n v="24827.32"/>
    <n v="24827.32"/>
  </r>
  <r>
    <x v="0"/>
    <x v="45"/>
    <x v="28"/>
    <x v="0"/>
    <x v="0"/>
    <x v="0"/>
    <n v="177"/>
    <n v="32"/>
    <n v="581206.1"/>
    <n v="581206.1"/>
  </r>
  <r>
    <x v="1"/>
    <x v="48"/>
    <x v="12"/>
    <x v="0"/>
    <x v="0"/>
    <x v="3"/>
    <n v="25"/>
    <n v="24"/>
    <n v="215093.32"/>
    <n v="222761.94"/>
  </r>
  <r>
    <x v="3"/>
    <x v="24"/>
    <x v="33"/>
    <x v="2"/>
    <x v="0"/>
    <x v="2"/>
    <n v="9"/>
    <n v="3"/>
    <n v="6291.86"/>
    <n v="29618.26"/>
  </r>
  <r>
    <x v="0"/>
    <x v="40"/>
    <x v="18"/>
    <x v="0"/>
    <x v="0"/>
    <x v="3"/>
    <n v="14"/>
    <n v="2"/>
    <n v="51426.84"/>
    <n v="51605.55"/>
  </r>
  <r>
    <x v="0"/>
    <x v="16"/>
    <x v="28"/>
    <x v="2"/>
    <x v="0"/>
    <x v="2"/>
    <n v="1"/>
    <n v="1"/>
    <n v="5165.79"/>
    <n v="5165.79"/>
  </r>
  <r>
    <x v="2"/>
    <x v="41"/>
    <x v="25"/>
    <x v="0"/>
    <x v="0"/>
    <x v="2"/>
    <n v="14"/>
    <n v="1"/>
    <n v="1597"/>
    <n v="59977.41"/>
  </r>
  <r>
    <x v="4"/>
    <x v="57"/>
    <x v="9"/>
    <x v="0"/>
    <x v="0"/>
    <x v="1"/>
    <n v="17"/>
    <n v="1"/>
    <n v="0"/>
    <n v="19726.86"/>
  </r>
  <r>
    <x v="3"/>
    <x v="19"/>
    <x v="15"/>
    <x v="0"/>
    <x v="0"/>
    <x v="0"/>
    <n v="6"/>
    <n v="1"/>
    <n v="11759.33"/>
    <n v="11759.33"/>
  </r>
  <r>
    <x v="2"/>
    <x v="5"/>
    <x v="15"/>
    <x v="0"/>
    <x v="0"/>
    <x v="3"/>
    <n v="5"/>
    <n v="2"/>
    <n v="14778.11"/>
    <n v="14778.11"/>
  </r>
  <r>
    <x v="0"/>
    <x v="0"/>
    <x v="10"/>
    <x v="0"/>
    <x v="0"/>
    <x v="3"/>
    <n v="0"/>
    <n v="1"/>
    <n v="2769.18"/>
    <n v="2769.18"/>
  </r>
  <r>
    <x v="0"/>
    <x v="40"/>
    <x v="21"/>
    <x v="2"/>
    <x v="0"/>
    <x v="2"/>
    <n v="0"/>
    <n v="1"/>
    <n v="4493.75"/>
    <n v="4493.75"/>
  </r>
  <r>
    <x v="1"/>
    <x v="48"/>
    <x v="9"/>
    <x v="0"/>
    <x v="0"/>
    <x v="3"/>
    <n v="10"/>
    <n v="5"/>
    <n v="42930.64"/>
    <n v="50599.26"/>
  </r>
  <r>
    <x v="0"/>
    <x v="45"/>
    <x v="31"/>
    <x v="0"/>
    <x v="0"/>
    <x v="2"/>
    <n v="4"/>
    <n v="2"/>
    <n v="4714.0200000000004"/>
    <n v="26923.24"/>
  </r>
  <r>
    <x v="3"/>
    <x v="53"/>
    <x v="16"/>
    <x v="0"/>
    <x v="0"/>
    <x v="1"/>
    <n v="14"/>
    <n v="2"/>
    <n v="10974.29"/>
    <n v="40137.94"/>
  </r>
  <r>
    <x v="1"/>
    <x v="26"/>
    <x v="9"/>
    <x v="0"/>
    <x v="0"/>
    <x v="1"/>
    <n v="3"/>
    <n v="2"/>
    <n v="3896.13"/>
    <n v="3896.13"/>
  </r>
  <r>
    <x v="1"/>
    <x v="31"/>
    <x v="7"/>
    <x v="0"/>
    <x v="0"/>
    <x v="1"/>
    <n v="0"/>
    <n v="1"/>
    <n v="212792.24"/>
    <n v="212792.24"/>
  </r>
  <r>
    <x v="4"/>
    <x v="56"/>
    <x v="17"/>
    <x v="0"/>
    <x v="0"/>
    <x v="0"/>
    <n v="5"/>
    <n v="1"/>
    <n v="7136.07"/>
    <n v="7136.07"/>
  </r>
  <r>
    <x v="3"/>
    <x v="6"/>
    <x v="7"/>
    <x v="0"/>
    <x v="0"/>
    <x v="1"/>
    <n v="0"/>
    <n v="1"/>
    <n v="121383.13"/>
    <n v="121383.13"/>
  </r>
  <r>
    <x v="0"/>
    <x v="27"/>
    <x v="30"/>
    <x v="0"/>
    <x v="0"/>
    <x v="0"/>
    <n v="37"/>
    <n v="4"/>
    <n v="98045.69"/>
    <n v="98045.69"/>
  </r>
  <r>
    <x v="2"/>
    <x v="29"/>
    <x v="29"/>
    <x v="2"/>
    <x v="0"/>
    <x v="2"/>
    <n v="4"/>
    <n v="1"/>
    <n v="6432.48"/>
    <n v="6432.48"/>
  </r>
  <r>
    <x v="0"/>
    <x v="45"/>
    <x v="23"/>
    <x v="0"/>
    <x v="0"/>
    <x v="3"/>
    <n v="8"/>
    <n v="1"/>
    <n v="2511.0100000000002"/>
    <n v="12494.84"/>
  </r>
  <r>
    <x v="3"/>
    <x v="6"/>
    <x v="35"/>
    <x v="2"/>
    <x v="0"/>
    <x v="2"/>
    <n v="6"/>
    <n v="1"/>
    <n v="12715.81"/>
    <n v="12715.81"/>
  </r>
  <r>
    <x v="3"/>
    <x v="38"/>
    <x v="12"/>
    <x v="0"/>
    <x v="0"/>
    <x v="1"/>
    <n v="14"/>
    <n v="2"/>
    <n v="17484.830000000002"/>
    <n v="25435.86"/>
  </r>
  <r>
    <x v="0"/>
    <x v="42"/>
    <x v="30"/>
    <x v="0"/>
    <x v="0"/>
    <x v="1"/>
    <n v="0"/>
    <n v="1"/>
    <n v="1134.18"/>
    <n v="1134.18"/>
  </r>
  <r>
    <x v="1"/>
    <x v="2"/>
    <x v="26"/>
    <x v="0"/>
    <x v="0"/>
    <x v="1"/>
    <n v="4"/>
    <n v="1"/>
    <n v="7363.4"/>
    <n v="7363.4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44">
  <r>
    <x v="0"/>
    <x v="0"/>
    <x v="0"/>
    <n v="643355.31979763554"/>
    <n v="419290.12851749233"/>
  </r>
  <r>
    <x v="1"/>
    <x v="1"/>
    <x v="1"/>
    <n v="484941.95040090597"/>
    <n v="185417.61359042482"/>
  </r>
  <r>
    <x v="1"/>
    <x v="2"/>
    <x v="2"/>
    <n v="690859.97237106541"/>
    <n v="442257.21976729098"/>
  </r>
  <r>
    <x v="2"/>
    <x v="3"/>
    <x v="3"/>
    <n v="1078440.353234591"/>
    <n v="702618.92298842571"/>
  </r>
  <r>
    <x v="1"/>
    <x v="1"/>
    <x v="2"/>
    <n v="496362.7882131057"/>
    <n v="187906.14736524737"/>
  </r>
  <r>
    <x v="1"/>
    <x v="3"/>
    <x v="3"/>
    <n v="611260.24364953896"/>
    <n v="398203.71840605611"/>
  </r>
  <r>
    <x v="2"/>
    <x v="4"/>
    <x v="4"/>
    <n v="1024924.4882373039"/>
    <n v="666551.93554454518"/>
  </r>
  <r>
    <x v="1"/>
    <x v="3"/>
    <x v="5"/>
    <n v="565278.46813842177"/>
    <n v="372611.40896404203"/>
  </r>
  <r>
    <x v="1"/>
    <x v="3"/>
    <x v="6"/>
    <n v="6464.743457032062"/>
    <n v="1586.3506965855192"/>
  </r>
  <r>
    <x v="3"/>
    <x v="5"/>
    <x v="1"/>
    <n v="172531.39255680534"/>
    <n v="116543.55506813293"/>
  </r>
  <r>
    <x v="2"/>
    <x v="6"/>
    <x v="0"/>
    <n v="8889.5118318752939"/>
    <n v="2141.6001153019888"/>
  </r>
  <r>
    <x v="2"/>
    <x v="7"/>
    <x v="0"/>
    <n v="1391908.373471729"/>
    <n v="240179.7063580105"/>
  </r>
  <r>
    <x v="1"/>
    <x v="8"/>
    <x v="7"/>
    <n v="1011099.9182953425"/>
    <n v="518894.11755503621"/>
  </r>
  <r>
    <x v="1"/>
    <x v="8"/>
    <x v="8"/>
    <n v="1059595.3737438216"/>
    <n v="569090.27217796433"/>
  </r>
  <r>
    <x v="2"/>
    <x v="8"/>
    <x v="9"/>
    <n v="-901390.52859102574"/>
    <n v="-79275.991959579071"/>
  </r>
  <r>
    <x v="2"/>
    <x v="8"/>
    <x v="10"/>
    <n v="-934862.78864841361"/>
    <n v="-87149.161674579198"/>
  </r>
  <r>
    <x v="3"/>
    <x v="8"/>
    <x v="9"/>
    <n v="-163339.07091644173"/>
    <n v="-8289.3991045118801"/>
  </r>
  <r>
    <x v="1"/>
    <x v="9"/>
    <x v="11"/>
    <n v="0"/>
    <n v="0"/>
  </r>
  <r>
    <x v="3"/>
    <x v="9"/>
    <x v="11"/>
    <n v="504541.81796578795"/>
    <n v="185112.16571509582"/>
  </r>
  <r>
    <x v="1"/>
    <x v="10"/>
    <x v="11"/>
    <n v="0"/>
    <n v="0"/>
  </r>
  <r>
    <x v="2"/>
    <x v="11"/>
    <x v="12"/>
    <n v="300.1787856379409"/>
    <n v="106.66293279551159"/>
  </r>
  <r>
    <x v="0"/>
    <x v="12"/>
    <x v="11"/>
    <n v="23884.043146947748"/>
    <n v="3314.6280321747818"/>
  </r>
  <r>
    <x v="0"/>
    <x v="13"/>
    <x v="12"/>
    <n v="11233.599463764604"/>
    <n v="893.02128421613065"/>
  </r>
  <r>
    <x v="3"/>
    <x v="7"/>
    <x v="2"/>
    <n v="251448.66076798065"/>
    <n v="42075.837896631543"/>
  </r>
  <r>
    <x v="3"/>
    <x v="14"/>
    <x v="4"/>
    <n v="1763.4962356746864"/>
    <n v="314.88000303812038"/>
  </r>
  <r>
    <x v="3"/>
    <x v="15"/>
    <x v="1"/>
    <n v="9509.6637679984524"/>
    <n v="5183.6623753732647"/>
  </r>
  <r>
    <x v="0"/>
    <x v="5"/>
    <x v="13"/>
    <n v="31893.222671223688"/>
    <n v="16497.318305964673"/>
  </r>
  <r>
    <x v="1"/>
    <x v="1"/>
    <x v="4"/>
    <n v="497023.0371019119"/>
    <n v="188615.55009455699"/>
  </r>
  <r>
    <x v="3"/>
    <x v="2"/>
    <x v="4"/>
    <n v="10873.992336428568"/>
    <n v="6150.6215693109916"/>
  </r>
  <r>
    <x v="0"/>
    <x v="8"/>
    <x v="14"/>
    <n v="-398387.06695769104"/>
    <n v="2435.7675792023047"/>
  </r>
  <r>
    <x v="2"/>
    <x v="1"/>
    <x v="0"/>
    <n v="-276043.04241647426"/>
    <n v="-105248.65905374741"/>
  </r>
  <r>
    <x v="2"/>
    <x v="1"/>
    <x v="4"/>
    <n v="-276819.71581719501"/>
    <n v="-104970.44529367478"/>
  </r>
  <r>
    <x v="2"/>
    <x v="1"/>
    <x v="15"/>
    <n v="546683.97320772498"/>
    <n v="208026.51808075761"/>
  </r>
  <r>
    <x v="0"/>
    <x v="1"/>
    <x v="16"/>
    <n v="-153065.32426711862"/>
    <n v="-57487.70979241738"/>
  </r>
  <r>
    <x v="0"/>
    <x v="1"/>
    <x v="1"/>
    <n v="-153729.17975569874"/>
    <n v="-58288.434479220443"/>
  </r>
  <r>
    <x v="3"/>
    <x v="1"/>
    <x v="2"/>
    <n v="-48585.017077751843"/>
    <n v="-18344.214004506252"/>
  </r>
  <r>
    <x v="3"/>
    <x v="1"/>
    <x v="16"/>
    <n v="-47219.899888422042"/>
    <n v="-17935.816496742449"/>
  </r>
  <r>
    <x v="2"/>
    <x v="7"/>
    <x v="17"/>
    <n v="2240280.0654667085"/>
    <n v="874923.07571819634"/>
  </r>
  <r>
    <x v="0"/>
    <x v="7"/>
    <x v="18"/>
    <n v="860618.06434595399"/>
    <n v="150750.42683910838"/>
  </r>
  <r>
    <x v="3"/>
    <x v="16"/>
    <x v="19"/>
    <n v="524873.47320878482"/>
    <n v="199166.80606254717"/>
  </r>
  <r>
    <x v="0"/>
    <x v="16"/>
    <x v="19"/>
    <n v="1735899.0642563207"/>
    <n v="669247.5943792772"/>
  </r>
  <r>
    <x v="0"/>
    <x v="7"/>
    <x v="20"/>
    <n v="830337.99403866415"/>
    <n v="127292.57458587356"/>
  </r>
  <r>
    <x v="0"/>
    <x v="17"/>
    <x v="21"/>
    <n v="1428039.7664504373"/>
    <n v="797138.16225444805"/>
  </r>
  <r>
    <x v="2"/>
    <x v="15"/>
    <x v="13"/>
    <n v="6973.3888445242264"/>
    <n v="1336.4265412872508"/>
  </r>
  <r>
    <x v="0"/>
    <x v="1"/>
    <x v="22"/>
    <n v="341582.47806101659"/>
    <n v="128175.39565492913"/>
  </r>
  <r>
    <x v="3"/>
    <x v="18"/>
    <x v="23"/>
    <n v="27959.873237861946"/>
    <n v="8397.5209640431985"/>
  </r>
  <r>
    <x v="1"/>
    <x v="19"/>
    <x v="23"/>
    <n v="0"/>
    <n v="0"/>
  </r>
  <r>
    <x v="2"/>
    <x v="20"/>
    <x v="24"/>
    <n v="2779832.107801002"/>
    <n v="1093400.0302677855"/>
  </r>
  <r>
    <x v="3"/>
    <x v="20"/>
    <x v="24"/>
    <n v="539922.66860531212"/>
    <n v="203954.69654203116"/>
  </r>
  <r>
    <x v="2"/>
    <x v="21"/>
    <x v="25"/>
    <n v="180414.95400009694"/>
    <n v="58833.542371281001"/>
  </r>
  <r>
    <x v="3"/>
    <x v="21"/>
    <x v="26"/>
    <n v="513902.42684902612"/>
    <n v="194998.25861004391"/>
  </r>
  <r>
    <x v="0"/>
    <x v="7"/>
    <x v="1"/>
    <n v="750646.81665177713"/>
    <n v="116238.3644467886"/>
  </r>
  <r>
    <x v="2"/>
    <x v="3"/>
    <x v="6"/>
    <n v="13209.068531861329"/>
    <n v="2784.9708023494131"/>
  </r>
  <r>
    <x v="0"/>
    <x v="19"/>
    <x v="17"/>
    <n v="250.27836154632541"/>
    <n v="-66.221991220485293"/>
  </r>
  <r>
    <x v="0"/>
    <x v="0"/>
    <x v="2"/>
    <n v="-129.0704257950608"/>
    <n v="-67.749987268907702"/>
  </r>
  <r>
    <x v="2"/>
    <x v="22"/>
    <x v="22"/>
    <n v="-9554.1716256583095"/>
    <n v="-9025.9261964440739"/>
  </r>
  <r>
    <x v="0"/>
    <x v="22"/>
    <x v="22"/>
    <n v="36873.887632897713"/>
    <n v="11349.727790770014"/>
  </r>
  <r>
    <x v="3"/>
    <x v="22"/>
    <x v="17"/>
    <n v="-1348.149123675423"/>
    <n v="-1213.0853639453296"/>
  </r>
  <r>
    <x v="3"/>
    <x v="22"/>
    <x v="23"/>
    <n v="-1822.8666402416804"/>
    <n v="-1399.7796586513239"/>
  </r>
  <r>
    <x v="0"/>
    <x v="22"/>
    <x v="18"/>
    <n v="35889.891879057308"/>
    <n v="11235.988663735192"/>
  </r>
  <r>
    <x v="0"/>
    <x v="23"/>
    <x v="27"/>
    <n v="1365037.4927848247"/>
    <n v="771535.92715902231"/>
  </r>
  <r>
    <x v="1"/>
    <x v="23"/>
    <x v="28"/>
    <n v="5562.4430107433682"/>
    <n v="313.87573097911002"/>
  </r>
  <r>
    <x v="1"/>
    <x v="24"/>
    <x v="12"/>
    <n v="0"/>
    <n v="0"/>
  </r>
  <r>
    <x v="0"/>
    <x v="24"/>
    <x v="12"/>
    <n v="102585.03670625677"/>
    <n v="29593.73986782939"/>
  </r>
  <r>
    <x v="1"/>
    <x v="25"/>
    <x v="29"/>
    <n v="-4.6640533000167999"/>
    <n v="-2.9954831582896002"/>
  </r>
  <r>
    <x v="1"/>
    <x v="3"/>
    <x v="4"/>
    <n v="-35.201753417499702"/>
    <n v="-76.0732177260047"/>
  </r>
  <r>
    <x v="0"/>
    <x v="25"/>
    <x v="6"/>
    <n v="76.344076924778093"/>
    <n v="41.390691757319402"/>
  </r>
  <r>
    <x v="3"/>
    <x v="16"/>
    <x v="30"/>
    <n v="5147.5414662864187"/>
    <n v="630.27039794633617"/>
  </r>
  <r>
    <x v="3"/>
    <x v="26"/>
    <x v="19"/>
    <n v="28900.350687789542"/>
    <n v="8844.0312036662926"/>
  </r>
  <r>
    <x v="1"/>
    <x v="27"/>
    <x v="31"/>
    <n v="0"/>
    <n v="0"/>
  </r>
  <r>
    <x v="1"/>
    <x v="3"/>
    <x v="0"/>
    <n v="252.10060021440191"/>
    <n v="-50.915670956518198"/>
  </r>
  <r>
    <x v="0"/>
    <x v="24"/>
    <x v="14"/>
    <n v="1788971.1293400461"/>
    <n v="692148.33613066829"/>
  </r>
  <r>
    <x v="3"/>
    <x v="22"/>
    <x v="32"/>
    <n v="27244.829057357445"/>
    <n v="9238.1677979906581"/>
  </r>
  <r>
    <x v="2"/>
    <x v="8"/>
    <x v="33"/>
    <n v="-663389.38062708837"/>
    <n v="-34565.337436028611"/>
  </r>
  <r>
    <x v="2"/>
    <x v="8"/>
    <x v="11"/>
    <n v="-644289.05920503126"/>
    <n v="-30967.217192536667"/>
  </r>
  <r>
    <x v="2"/>
    <x v="28"/>
    <x v="34"/>
    <n v="21682.34756924113"/>
    <n v="3687.117613866641"/>
  </r>
  <r>
    <x v="0"/>
    <x v="28"/>
    <x v="34"/>
    <n v="13847.405229845364"/>
    <n v="1655.4134388417347"/>
  </r>
  <r>
    <x v="2"/>
    <x v="26"/>
    <x v="30"/>
    <n v="1408.0408603199592"/>
    <n v="172.32070801559769"/>
  </r>
  <r>
    <x v="0"/>
    <x v="9"/>
    <x v="35"/>
    <n v="100420.73530884598"/>
    <n v="31399.455651418899"/>
  </r>
  <r>
    <x v="3"/>
    <x v="9"/>
    <x v="26"/>
    <n v="4815.9972879490542"/>
    <n v="309.19884111668739"/>
  </r>
  <r>
    <x v="1"/>
    <x v="29"/>
    <x v="30"/>
    <n v="0"/>
    <n v="0"/>
  </r>
  <r>
    <x v="1"/>
    <x v="27"/>
    <x v="36"/>
    <n v="0"/>
    <n v="0"/>
  </r>
  <r>
    <x v="2"/>
    <x v="3"/>
    <x v="1"/>
    <n v="-3.0003725318063998"/>
    <n v="4.7208480843908998"/>
  </r>
  <r>
    <x v="3"/>
    <x v="30"/>
    <x v="35"/>
    <n v="523981.82673455088"/>
    <n v="198039.47362290169"/>
  </r>
  <r>
    <x v="2"/>
    <x v="10"/>
    <x v="26"/>
    <n v="1594.998998782497"/>
    <n v="60.249392920737399"/>
  </r>
  <r>
    <x v="2"/>
    <x v="14"/>
    <x v="16"/>
    <n v="712.45981720286625"/>
    <n v="79.725391844665793"/>
  </r>
  <r>
    <x v="0"/>
    <x v="27"/>
    <x v="33"/>
    <n v="-205.53113206804181"/>
    <n v="24.262731237423498"/>
  </r>
  <r>
    <x v="0"/>
    <x v="27"/>
    <x v="36"/>
    <n v="-1132.1118394456348"/>
    <n v="-49.647592834971697"/>
  </r>
  <r>
    <x v="0"/>
    <x v="27"/>
    <x v="12"/>
    <n v="-99.833096381052201"/>
    <n v="38.5561988150696"/>
  </r>
  <r>
    <x v="1"/>
    <x v="27"/>
    <x v="7"/>
    <n v="0"/>
    <n v="0"/>
  </r>
  <r>
    <x v="3"/>
    <x v="24"/>
    <x v="11"/>
    <n v="54.979010008442799"/>
    <n v="23.374672875643199"/>
  </r>
  <r>
    <x v="1"/>
    <x v="20"/>
    <x v="24"/>
    <n v="0"/>
    <n v="0"/>
  </r>
  <r>
    <x v="3"/>
    <x v="8"/>
    <x v="19"/>
    <n v="-110722.58565410518"/>
    <n v="3003.0680928461315"/>
  </r>
  <r>
    <x v="3"/>
    <x v="29"/>
    <x v="37"/>
    <n v="524152.26299217762"/>
    <n v="198515.6675753801"/>
  </r>
  <r>
    <x v="2"/>
    <x v="31"/>
    <x v="10"/>
    <n v="-259.19120383196417"/>
    <n v="-303.85068245293621"/>
  </r>
  <r>
    <x v="1"/>
    <x v="32"/>
    <x v="10"/>
    <n v="0"/>
    <n v="0"/>
  </r>
  <r>
    <x v="0"/>
    <x v="32"/>
    <x v="10"/>
    <n v="1876731.0636771289"/>
    <n v="762129.64953326248"/>
  </r>
  <r>
    <x v="3"/>
    <x v="22"/>
    <x v="33"/>
    <n v="492478.74304599594"/>
    <n v="181871.14803597089"/>
  </r>
  <r>
    <x v="3"/>
    <x v="32"/>
    <x v="10"/>
    <n v="564668.10883842735"/>
    <n v="233772.21649201642"/>
  </r>
  <r>
    <x v="0"/>
    <x v="24"/>
    <x v="32"/>
    <n v="-305.46065320793468"/>
    <n v="-137.79890915281379"/>
  </r>
  <r>
    <x v="0"/>
    <x v="33"/>
    <x v="4"/>
    <n v="-4.2855850907938002"/>
    <n v="6.6593083230900005E-2"/>
  </r>
  <r>
    <x v="0"/>
    <x v="19"/>
    <x v="5"/>
    <n v="0"/>
    <n v="0"/>
  </r>
  <r>
    <x v="0"/>
    <x v="15"/>
    <x v="2"/>
    <n v="207.32035126419771"/>
    <n v="-0.57269427710080001"/>
  </r>
  <r>
    <x v="2"/>
    <x v="14"/>
    <x v="38"/>
    <n v="-18.797582008172"/>
    <n v="-20.185830694448299"/>
  </r>
  <r>
    <x v="2"/>
    <x v="27"/>
    <x v="12"/>
    <n v="-31.111647648139201"/>
    <n v="83.953617625004"/>
  </r>
  <r>
    <x v="3"/>
    <x v="20"/>
    <x v="39"/>
    <n v="29302.359045431222"/>
    <n v="9512.6382798872601"/>
  </r>
  <r>
    <x v="0"/>
    <x v="34"/>
    <x v="6"/>
    <n v="-24.025946116619799"/>
    <n v="-17.717330851457898"/>
  </r>
  <r>
    <x v="0"/>
    <x v="35"/>
    <x v="33"/>
    <n v="389.4040632937801"/>
    <n v="67.010455583789593"/>
  </r>
  <r>
    <x v="1"/>
    <x v="25"/>
    <x v="0"/>
    <n v="58.035523384551901"/>
    <n v="22.8433042343853"/>
  </r>
  <r>
    <x v="2"/>
    <x v="25"/>
    <x v="0"/>
    <n v="270.06582191554651"/>
    <n v="74.534385183905798"/>
  </r>
  <r>
    <x v="2"/>
    <x v="31"/>
    <x v="14"/>
    <n v="2.3022296868777001"/>
    <n v="12.1947096493867"/>
  </r>
  <r>
    <x v="1"/>
    <x v="31"/>
    <x v="8"/>
    <n v="535.60676690183982"/>
    <n v="-373.69714926486188"/>
  </r>
  <r>
    <x v="3"/>
    <x v="31"/>
    <x v="7"/>
    <n v="-236.16044132762531"/>
    <n v="-162.42170760508901"/>
  </r>
  <r>
    <x v="2"/>
    <x v="31"/>
    <x v="12"/>
    <n v="190.68574329153839"/>
    <n v="137.78394559026091"/>
  </r>
  <r>
    <x v="1"/>
    <x v="31"/>
    <x v="33"/>
    <n v="-63.435255533053102"/>
    <n v="-68.294471412161599"/>
  </r>
  <r>
    <x v="3"/>
    <x v="31"/>
    <x v="8"/>
    <n v="-220.27393542808079"/>
    <n v="-150.08706118736779"/>
  </r>
  <r>
    <x v="3"/>
    <x v="0"/>
    <x v="40"/>
    <n v="-53.058854916247199"/>
    <n v="-5.5213813719187002"/>
  </r>
  <r>
    <x v="2"/>
    <x v="25"/>
    <x v="1"/>
    <n v="76.137961068268993"/>
    <n v="24.592525484125002"/>
  </r>
  <r>
    <x v="2"/>
    <x v="3"/>
    <x v="41"/>
    <n v="-172.6169277653236"/>
    <n v="-41.132523085690202"/>
  </r>
  <r>
    <x v="3"/>
    <x v="36"/>
    <x v="36"/>
    <n v="4528.6568066015843"/>
    <n v="597.69613160374467"/>
  </r>
  <r>
    <x v="3"/>
    <x v="0"/>
    <x v="42"/>
    <n v="-2.0075629708984"/>
    <n v="-0.1443131043318"/>
  </r>
  <r>
    <x v="0"/>
    <x v="5"/>
    <x v="43"/>
    <n v="-9.8046276912329002"/>
    <n v="-4.9170927684625001"/>
  </r>
  <r>
    <x v="0"/>
    <x v="10"/>
    <x v="19"/>
    <n v="-148.62026012175161"/>
    <n v="-61.108339556862198"/>
  </r>
  <r>
    <x v="3"/>
    <x v="29"/>
    <x v="39"/>
    <n v="25.289320150777598"/>
    <n v="-4.3412373146177998"/>
  </r>
  <r>
    <x v="1"/>
    <x v="25"/>
    <x v="44"/>
    <n v="-26.9505865872366"/>
    <n v="-16.665178042176699"/>
  </r>
  <r>
    <x v="0"/>
    <x v="5"/>
    <x v="45"/>
    <n v="-8.2275182376824993"/>
    <n v="-4.0114492533863997"/>
  </r>
  <r>
    <x v="1"/>
    <x v="15"/>
    <x v="16"/>
    <n v="7.2094151436336"/>
    <n v="-1.8700659186344999"/>
  </r>
  <r>
    <x v="2"/>
    <x v="31"/>
    <x v="35"/>
    <n v="167.91947343488999"/>
    <n v="29.037421833842998"/>
  </r>
  <r>
    <x v="2"/>
    <x v="31"/>
    <x v="37"/>
    <n v="0"/>
    <n v="0"/>
  </r>
  <r>
    <x v="0"/>
    <x v="3"/>
    <x v="2"/>
    <n v="21.526145572840001"/>
    <n v="11.565656305824801"/>
  </r>
  <r>
    <x v="3"/>
    <x v="36"/>
    <x v="9"/>
    <n v="-201.44455761541491"/>
    <n v="135.65546778093071"/>
  </r>
  <r>
    <x v="2"/>
    <x v="37"/>
    <x v="13"/>
    <n v="18.0495066193897"/>
    <n v="-1.1289891726315999"/>
  </r>
  <r>
    <x v="0"/>
    <x v="3"/>
    <x v="46"/>
    <n v="0"/>
    <n v="0"/>
  </r>
  <r>
    <x v="2"/>
    <x v="38"/>
    <x v="32"/>
    <n v="-57.097299247063297"/>
    <n v="-24.4534325012484"/>
  </r>
  <r>
    <x v="3"/>
    <x v="29"/>
    <x v="24"/>
    <n v="3.1034814371534001"/>
    <n v="-9.3274257837425996"/>
  </r>
  <r>
    <x v="1"/>
    <x v="4"/>
    <x v="47"/>
    <n v="-7.0497983305116003"/>
    <n v="-3.2789148906091001"/>
  </r>
  <r>
    <x v="0"/>
    <x v="23"/>
    <x v="8"/>
    <n v="-94.001669459276002"/>
    <n v="-43.824864215649001"/>
  </r>
  <r>
    <x v="0"/>
    <x v="31"/>
    <x v="48"/>
    <n v="8307.6517875099034"/>
    <n v="600.71849115449356"/>
  </r>
  <r>
    <x v="1"/>
    <x v="22"/>
    <x v="23"/>
    <n v="0"/>
    <n v="0"/>
  </r>
  <r>
    <x v="1"/>
    <x v="22"/>
    <x v="18"/>
    <n v="0"/>
    <n v="0"/>
  </r>
  <r>
    <x v="0"/>
    <x v="39"/>
    <x v="16"/>
    <n v="78.116579779081803"/>
    <n v="10.978858091394899"/>
  </r>
  <r>
    <x v="2"/>
    <x v="38"/>
    <x v="8"/>
    <n v="20525.169950939391"/>
    <n v="1819.9968832124141"/>
  </r>
  <r>
    <x v="3"/>
    <x v="39"/>
    <x v="4"/>
    <n v="-2.0075629708984"/>
    <n v="-0.1443131043318"/>
  </r>
  <r>
    <x v="0"/>
    <x v="29"/>
    <x v="24"/>
    <n v="225.6329043203379"/>
    <n v="67.770183592293606"/>
  </r>
  <r>
    <x v="2"/>
    <x v="23"/>
    <x v="12"/>
    <n v="365.48052080062712"/>
    <n v="255.17203000455279"/>
  </r>
  <r>
    <x v="1"/>
    <x v="40"/>
    <x v="21"/>
    <n v="4164.689256986223"/>
    <n v="367.12933724791958"/>
  </r>
  <r>
    <x v="2"/>
    <x v="16"/>
    <x v="17"/>
    <n v="69.997245175433804"/>
    <n v="17.633149972243"/>
  </r>
  <r>
    <x v="1"/>
    <x v="23"/>
    <x v="14"/>
    <n v="-18.290037201573199"/>
    <n v="10.8309569906106"/>
  </r>
  <r>
    <x v="1"/>
    <x v="26"/>
    <x v="23"/>
    <n v="0"/>
    <n v="0"/>
  </r>
  <r>
    <x v="0"/>
    <x v="3"/>
    <x v="49"/>
    <n v="-32.421717577849002"/>
    <n v="-17.245113121085801"/>
  </r>
  <r>
    <x v="1"/>
    <x v="14"/>
    <x v="42"/>
    <n v="56.219912422501501"/>
    <n v="12.031693866775299"/>
  </r>
  <r>
    <x v="3"/>
    <x v="15"/>
    <x v="2"/>
    <n v="32.190050927720101"/>
    <n v="-8.8739987113078005"/>
  </r>
  <r>
    <x v="3"/>
    <x v="30"/>
    <x v="25"/>
    <n v="7506.3932793197155"/>
    <n v="1085.1208374943938"/>
  </r>
  <r>
    <x v="0"/>
    <x v="35"/>
    <x v="50"/>
    <n v="270.2796765269876"/>
    <n v="58.996428076155397"/>
  </r>
  <r>
    <x v="1"/>
    <x v="41"/>
    <x v="25"/>
    <n v="0"/>
    <n v="0"/>
  </r>
  <r>
    <x v="1"/>
    <x v="41"/>
    <x v="19"/>
    <n v="0"/>
    <n v="0"/>
  </r>
  <r>
    <x v="2"/>
    <x v="39"/>
    <x v="42"/>
    <n v="18.908432237988499"/>
    <n v="1.5967317478672001"/>
  </r>
  <r>
    <x v="0"/>
    <x v="6"/>
    <x v="1"/>
    <n v="76.710123815179202"/>
    <n v="-81.329940269007807"/>
  </r>
  <r>
    <x v="0"/>
    <x v="18"/>
    <x v="18"/>
    <n v="-26.3582442952289"/>
    <n v="-5.7568766931457001"/>
  </r>
  <r>
    <x v="0"/>
    <x v="15"/>
    <x v="16"/>
    <n v="-31.2925416272627"/>
    <n v="-17.780397658651101"/>
  </r>
  <r>
    <x v="0"/>
    <x v="3"/>
    <x v="51"/>
    <n v="-32.421717577849002"/>
    <n v="-17.245113121085801"/>
  </r>
  <r>
    <x v="2"/>
    <x v="14"/>
    <x v="41"/>
    <n v="27.0067269490077"/>
    <n v="3.1313686149854001"/>
  </r>
  <r>
    <x v="0"/>
    <x v="4"/>
    <x v="41"/>
    <n v="-97.763257244436701"/>
    <n v="-56.085595059415397"/>
  </r>
  <r>
    <x v="1"/>
    <x v="3"/>
    <x v="42"/>
    <n v="-40.653245917912102"/>
    <n v="4.3962427386735996"/>
  </r>
  <r>
    <x v="2"/>
    <x v="41"/>
    <x v="23"/>
    <n v="91.404886209059995"/>
    <n v="4.3260543831396001"/>
  </r>
  <r>
    <x v="3"/>
    <x v="9"/>
    <x v="3"/>
    <n v="-71.202609686124404"/>
    <n v="-28.809858571421099"/>
  </r>
  <r>
    <x v="3"/>
    <x v="10"/>
    <x v="30"/>
    <n v="-1.0563815286778999"/>
    <n v="-6.6441155072290998"/>
  </r>
  <r>
    <x v="0"/>
    <x v="37"/>
    <x v="1"/>
    <n v="31.890296624552601"/>
    <n v="17.534066121945798"/>
  </r>
  <r>
    <x v="1"/>
    <x v="32"/>
    <x v="11"/>
    <n v="0"/>
    <n v="0"/>
  </r>
  <r>
    <x v="2"/>
    <x v="13"/>
    <x v="35"/>
    <n v="-133.9577909050991"/>
    <n v="-31.881447856069801"/>
  </r>
  <r>
    <x v="0"/>
    <x v="28"/>
    <x v="10"/>
    <n v="-35.079830048867201"/>
    <n v="45.614016655413202"/>
  </r>
  <r>
    <x v="2"/>
    <x v="28"/>
    <x v="12"/>
    <n v="225.01677268195331"/>
    <n v="53.490854335091399"/>
  </r>
  <r>
    <x v="1"/>
    <x v="28"/>
    <x v="14"/>
    <n v="-102.75150229135011"/>
    <n v="-71.817747944972595"/>
  </r>
  <r>
    <x v="1"/>
    <x v="38"/>
    <x v="10"/>
    <n v="-109.01455975928199"/>
    <n v="-38.299815661913101"/>
  </r>
  <r>
    <x v="2"/>
    <x v="20"/>
    <x v="22"/>
    <n v="84.817849810769204"/>
    <n v="-21.098797613058"/>
  </r>
  <r>
    <x v="0"/>
    <x v="11"/>
    <x v="32"/>
    <n v="-56.784597209539697"/>
    <n v="-9.7380683125442999"/>
  </r>
  <r>
    <x v="0"/>
    <x v="39"/>
    <x v="2"/>
    <n v="21.807106355203398"/>
    <n v="1.8548245184359"/>
  </r>
  <r>
    <x v="1"/>
    <x v="12"/>
    <x v="25"/>
    <n v="0"/>
    <n v="0"/>
  </r>
  <r>
    <x v="0"/>
    <x v="12"/>
    <x v="25"/>
    <n v="78.262059025764401"/>
    <n v="15.0227685657682"/>
  </r>
  <r>
    <x v="3"/>
    <x v="12"/>
    <x v="25"/>
    <n v="-57.154152903839801"/>
    <n v="-22.948965735503499"/>
  </r>
  <r>
    <x v="1"/>
    <x v="41"/>
    <x v="37"/>
    <n v="0"/>
    <n v="0"/>
  </r>
  <r>
    <x v="1"/>
    <x v="5"/>
    <x v="38"/>
    <n v="-85.099771645086506"/>
    <n v="-43.410184941876402"/>
  </r>
  <r>
    <x v="0"/>
    <x v="33"/>
    <x v="1"/>
    <n v="22.865003482227699"/>
    <n v="16.2613084903398"/>
  </r>
  <r>
    <x v="2"/>
    <x v="31"/>
    <x v="46"/>
    <n v="0"/>
    <n v="0"/>
  </r>
  <r>
    <x v="3"/>
    <x v="11"/>
    <x v="33"/>
    <n v="35.182789639232602"/>
    <n v="5.6793965786967"/>
  </r>
  <r>
    <x v="0"/>
    <x v="37"/>
    <x v="4"/>
    <n v="-2.5395079302622001"/>
    <n v="-0.1736928041736"/>
  </r>
  <r>
    <x v="1"/>
    <x v="17"/>
    <x v="50"/>
    <n v="132.25563823201301"/>
    <n v="7.8734863559520001"/>
  </r>
  <r>
    <x v="3"/>
    <x v="17"/>
    <x v="8"/>
    <n v="-223.16130782787911"/>
    <n v="-186.26505519390901"/>
  </r>
  <r>
    <x v="0"/>
    <x v="17"/>
    <x v="11"/>
    <n v="59.5922061058425"/>
    <n v="33.148110145406598"/>
  </r>
  <r>
    <x v="0"/>
    <x v="32"/>
    <x v="12"/>
    <n v="-577.47833648185963"/>
    <n v="-158.78487475111959"/>
  </r>
  <r>
    <x v="3"/>
    <x v="41"/>
    <x v="50"/>
    <n v="298.14705190035818"/>
    <n v="42.554350127056502"/>
  </r>
  <r>
    <x v="0"/>
    <x v="10"/>
    <x v="23"/>
    <n v="-26.7696337206675"/>
    <n v="-13.2668725659688"/>
  </r>
  <r>
    <x v="3"/>
    <x v="35"/>
    <x v="32"/>
    <n v="95.476943374670498"/>
    <n v="14.7432381725038"/>
  </r>
  <r>
    <x v="1"/>
    <x v="14"/>
    <x v="40"/>
    <n v="-57.510363118626998"/>
    <n v="-5.4319109915104997"/>
  </r>
  <r>
    <x v="2"/>
    <x v="22"/>
    <x v="25"/>
    <n v="-34.1441118992566"/>
    <n v="-27.2085152638906"/>
  </r>
  <r>
    <x v="1"/>
    <x v="35"/>
    <x v="26"/>
    <n v="0"/>
    <n v="0"/>
  </r>
  <r>
    <x v="1"/>
    <x v="14"/>
    <x v="49"/>
    <n v="0"/>
    <n v="0"/>
  </r>
  <r>
    <x v="2"/>
    <x v="37"/>
    <x v="41"/>
    <n v="16.706484265843201"/>
    <n v="1.4472077298032999"/>
  </r>
  <r>
    <x v="1"/>
    <x v="12"/>
    <x v="19"/>
    <n v="0"/>
    <n v="0"/>
  </r>
  <r>
    <x v="0"/>
    <x v="40"/>
    <x v="48"/>
    <n v="53.428856163101102"/>
    <n v="25.5865135476684"/>
  </r>
  <r>
    <x v="3"/>
    <x v="23"/>
    <x v="33"/>
    <n v="-17.3294970764853"/>
    <n v="-23.763326016550302"/>
  </r>
  <r>
    <x v="1"/>
    <x v="35"/>
    <x v="35"/>
    <n v="0"/>
    <n v="0"/>
  </r>
  <r>
    <x v="1"/>
    <x v="11"/>
    <x v="35"/>
    <n v="0"/>
    <n v="0"/>
  </r>
  <r>
    <x v="1"/>
    <x v="10"/>
    <x v="25"/>
    <n v="0"/>
    <n v="0"/>
  </r>
  <r>
    <x v="1"/>
    <x v="10"/>
    <x v="30"/>
    <n v="0"/>
    <n v="0"/>
  </r>
  <r>
    <x v="3"/>
    <x v="32"/>
    <x v="19"/>
    <n v="45.077553026430998"/>
    <n v="18.6447420844842"/>
  </r>
  <r>
    <x v="2"/>
    <x v="41"/>
    <x v="47"/>
    <n v="9.52538457576E-2"/>
    <n v="1.50804323316E-2"/>
  </r>
  <r>
    <x v="2"/>
    <x v="41"/>
    <x v="52"/>
    <n v="9.52538457576E-2"/>
    <n v="1.50804323316E-2"/>
  </r>
  <r>
    <x v="3"/>
    <x v="38"/>
    <x v="10"/>
    <n v="-8.0669261614544006"/>
    <n v="8.5427401837819001"/>
  </r>
  <r>
    <x v="2"/>
    <x v="10"/>
    <x v="39"/>
    <n v="69.997245175433804"/>
    <n v="17.633149972243"/>
  </r>
  <r>
    <x v="1"/>
    <x v="3"/>
    <x v="51"/>
    <n v="-66.682830280815494"/>
    <n v="-6.7302199962435996"/>
  </r>
  <r>
    <x v="3"/>
    <x v="32"/>
    <x v="33"/>
    <n v="45.077553026430998"/>
    <n v="18.6447420844842"/>
  </r>
  <r>
    <x v="1"/>
    <x v="30"/>
    <x v="24"/>
    <n v="0"/>
    <n v="0"/>
  </r>
  <r>
    <x v="0"/>
    <x v="11"/>
    <x v="33"/>
    <n v="-46.462112492157601"/>
    <n v="-20.006588639559101"/>
  </r>
  <r>
    <x v="2"/>
    <x v="38"/>
    <x v="12"/>
    <n v="-57.097299247063297"/>
    <n v="-24.4534325012484"/>
  </r>
  <r>
    <x v="3"/>
    <x v="0"/>
    <x v="53"/>
    <n v="-65.8754910712548"/>
    <n v="-5.6809940247912003"/>
  </r>
  <r>
    <x v="2"/>
    <x v="11"/>
    <x v="50"/>
    <n v="-85.725916798165898"/>
    <n v="-30.093489188670699"/>
  </r>
  <r>
    <x v="1"/>
    <x v="4"/>
    <x v="54"/>
    <n v="-7.0497983305116003"/>
    <n v="-3.2789148906091001"/>
  </r>
  <r>
    <x v="3"/>
    <x v="31"/>
    <x v="33"/>
    <n v="-11.95007602774"/>
    <n v="7.7065375426456004"/>
  </r>
  <r>
    <x v="0"/>
    <x v="21"/>
    <x v="17"/>
    <n v="-0.64310821528289996"/>
    <n v="8.40314667598E-2"/>
  </r>
  <r>
    <x v="0"/>
    <x v="9"/>
    <x v="30"/>
    <n v="157.92856023635201"/>
    <n v="46.979842650114598"/>
  </r>
  <r>
    <x v="3"/>
    <x v="32"/>
    <x v="24"/>
    <n v="-20.729548121288499"/>
    <n v="-5.3898577161503001"/>
  </r>
  <r>
    <x v="2"/>
    <x v="32"/>
    <x v="35"/>
    <n v="-75.899385271421195"/>
    <n v="-29.778461758427401"/>
  </r>
  <r>
    <x v="1"/>
    <x v="15"/>
    <x v="42"/>
    <n v="-38.208210474338401"/>
    <n v="-20.708229716419801"/>
  </r>
  <r>
    <x v="2"/>
    <x v="41"/>
    <x v="3"/>
    <n v="2.3080529521591999"/>
    <n v="-0.3009156893296"/>
  </r>
  <r>
    <x v="1"/>
    <x v="3"/>
    <x v="49"/>
    <n v="-57.510363118626998"/>
    <n v="-5.4319109915104997"/>
  </r>
  <r>
    <x v="1"/>
    <x v="14"/>
    <x v="55"/>
    <n v="-70.190934525087698"/>
    <n v="-5.5692740235385001"/>
  </r>
  <r>
    <x v="3"/>
    <x v="35"/>
    <x v="30"/>
    <n v="-4.4805246803063001"/>
    <n v="-5.1061460645179002"/>
  </r>
  <r>
    <x v="0"/>
    <x v="35"/>
    <x v="37"/>
    <n v="-4.6800515542773002"/>
    <n v="-5.9794069529937"/>
  </r>
  <r>
    <x v="0"/>
    <x v="18"/>
    <x v="22"/>
    <n v="-26.3582442952289"/>
    <n v="-5.7568766931457001"/>
  </r>
  <r>
    <x v="1"/>
    <x v="24"/>
    <x v="15"/>
    <n v="0"/>
    <n v="0"/>
  </r>
  <r>
    <x v="1"/>
    <x v="24"/>
    <x v="20"/>
    <n v="0"/>
    <n v="0"/>
  </r>
  <r>
    <x v="0"/>
    <x v="20"/>
    <x v="3"/>
    <n v="-94.443555712266999"/>
    <n v="-35.540648176434999"/>
  </r>
  <r>
    <x v="0"/>
    <x v="20"/>
    <x v="29"/>
    <n v="-60.596316030821903"/>
    <n v="-18.608090225084801"/>
  </r>
  <r>
    <x v="2"/>
    <x v="20"/>
    <x v="3"/>
    <n v="-4.7760759110904996"/>
    <n v="-5.2778174852279003"/>
  </r>
  <r>
    <x v="1"/>
    <x v="38"/>
    <x v="33"/>
    <n v="-31.520066880306899"/>
    <n v="-16.518345839700299"/>
  </r>
  <r>
    <x v="1"/>
    <x v="23"/>
    <x v="9"/>
    <n v="28.471253493921498"/>
    <n v="25.249915685357699"/>
  </r>
  <r>
    <x v="2"/>
    <x v="23"/>
    <x v="50"/>
    <n v="-144.01397643044251"/>
    <n v="-11.3972059882565"/>
  </r>
  <r>
    <x v="1"/>
    <x v="14"/>
    <x v="54"/>
    <n v="-57.510363118626998"/>
    <n v="-5.4319109915104997"/>
  </r>
  <r>
    <x v="2"/>
    <x v="31"/>
    <x v="4"/>
    <n v="0"/>
    <n v="0"/>
  </r>
  <r>
    <x v="0"/>
    <x v="0"/>
    <x v="56"/>
    <n v="-88.497306310720205"/>
    <n v="0"/>
  </r>
  <r>
    <x v="2"/>
    <x v="41"/>
    <x v="57"/>
    <n v="9.7259793872000004E-3"/>
    <n v="-0.15711605352169999"/>
  </r>
  <r>
    <x v="3"/>
    <x v="20"/>
    <x v="13"/>
    <n v="-121.348043653476"/>
    <n v="-6.1621648055321998"/>
  </r>
  <r>
    <x v="1"/>
    <x v="20"/>
    <x v="5"/>
    <n v="0"/>
    <n v="0"/>
  </r>
  <r>
    <x v="2"/>
    <x v="35"/>
    <x v="42"/>
    <n v="-28.1121135410833"/>
    <n v="-14.845511983644901"/>
  </r>
  <r>
    <x v="2"/>
    <x v="35"/>
    <x v="49"/>
    <n v="-28.1121135410833"/>
    <n v="-14.845511983644901"/>
  </r>
  <r>
    <x v="2"/>
    <x v="31"/>
    <x v="2"/>
    <n v="0"/>
    <n v="0"/>
  </r>
  <r>
    <x v="2"/>
    <x v="31"/>
    <x v="20"/>
    <n v="0"/>
    <n v="0"/>
  </r>
  <r>
    <x v="2"/>
    <x v="31"/>
    <x v="3"/>
    <n v="0"/>
    <n v="0"/>
  </r>
  <r>
    <x v="2"/>
    <x v="31"/>
    <x v="30"/>
    <n v="0"/>
    <n v="0"/>
  </r>
  <r>
    <x v="0"/>
    <x v="11"/>
    <x v="35"/>
    <n v="-64.413452422770106"/>
    <n v="-36.149063302955099"/>
  </r>
  <r>
    <x v="1"/>
    <x v="15"/>
    <x v="38"/>
    <n v="-7.0497983305116003"/>
    <n v="-3.2789148906091001"/>
  </r>
  <r>
    <x v="2"/>
    <x v="30"/>
    <x v="39"/>
    <n v="70.434438058691001"/>
    <n v="19.0380688923549"/>
  </r>
  <r>
    <x v="3"/>
    <x v="41"/>
    <x v="18"/>
    <n v="-68.191061643093406"/>
    <n v="-22.0419003978459"/>
  </r>
  <r>
    <x v="3"/>
    <x v="41"/>
    <x v="17"/>
    <n v="-68.191061643093406"/>
    <n v="-22.0419003978459"/>
  </r>
  <r>
    <x v="2"/>
    <x v="6"/>
    <x v="2"/>
    <n v="-24.518290542134501"/>
    <n v="10.549435095237101"/>
  </r>
  <r>
    <x v="2"/>
    <x v="35"/>
    <x v="25"/>
    <n v="-298.85207847977279"/>
    <n v="-137.5787932350876"/>
  </r>
  <r>
    <x v="0"/>
    <x v="35"/>
    <x v="41"/>
    <n v="-3.9775486578648001"/>
    <n v="-7.2483110687275998"/>
  </r>
  <r>
    <x v="1"/>
    <x v="25"/>
    <x v="42"/>
    <n v="-31.158412143826801"/>
    <n v="-17.4293148258107"/>
  </r>
  <r>
    <x v="0"/>
    <x v="32"/>
    <x v="16"/>
    <n v="-3.8705329800818"/>
    <n v="-4.2865978548900996"/>
  </r>
  <r>
    <x v="1"/>
    <x v="25"/>
    <x v="58"/>
    <n v="-26.9505865872366"/>
    <n v="-16.665178042176699"/>
  </r>
  <r>
    <x v="2"/>
    <x v="6"/>
    <x v="4"/>
    <n v="-82.714640883713002"/>
    <n v="4.8286855360369003"/>
  </r>
  <r>
    <x v="3"/>
    <x v="9"/>
    <x v="17"/>
    <n v="-71.202609686124404"/>
    <n v="-28.809858571421099"/>
  </r>
  <r>
    <x v="1"/>
    <x v="23"/>
    <x v="37"/>
    <n v="0"/>
    <n v="0"/>
  </r>
  <r>
    <x v="1"/>
    <x v="19"/>
    <x v="18"/>
    <n v="0"/>
    <n v="0"/>
  </r>
  <r>
    <x v="0"/>
    <x v="11"/>
    <x v="37"/>
    <n v="-79.270251585773707"/>
    <n v="-27.367467338427701"/>
  </r>
  <r>
    <x v="2"/>
    <x v="35"/>
    <x v="16"/>
    <n v="-54.368573896767799"/>
    <n v="-16.658837793449798"/>
  </r>
  <r>
    <x v="0"/>
    <x v="33"/>
    <x v="42"/>
    <n v="-32.421717577849002"/>
    <n v="-17.245113121085801"/>
  </r>
  <r>
    <x v="1"/>
    <x v="24"/>
    <x v="18"/>
    <n v="0"/>
    <n v="0"/>
  </r>
  <r>
    <x v="1"/>
    <x v="19"/>
    <x v="29"/>
    <n v="-3.3202965521593"/>
    <n v="-3.5600557792149998"/>
  </r>
  <r>
    <x v="1"/>
    <x v="25"/>
    <x v="59"/>
    <n v="-25.598496647910299"/>
    <n v="-17.3836116875543"/>
  </r>
  <r>
    <x v="0"/>
    <x v="5"/>
    <x v="60"/>
    <n v="-36.954378453073197"/>
    <n v="-18.2141197697145"/>
  </r>
  <r>
    <x v="3"/>
    <x v="9"/>
    <x v="5"/>
    <n v="-71.202609686124404"/>
    <n v="-28.809858571421099"/>
  </r>
  <r>
    <x v="0"/>
    <x v="21"/>
    <x v="22"/>
    <n v="-15.081930177413"/>
    <n v="-1.8651746799061"/>
  </r>
  <r>
    <x v="2"/>
    <x v="41"/>
    <x v="1"/>
    <n v="1.2586596295014001"/>
    <n v="-0.1640995409955"/>
  </r>
  <r>
    <x v="1"/>
    <x v="1"/>
    <x v="6"/>
    <n v="409365.27542200155"/>
    <n v="158030.4079622959"/>
  </r>
  <r>
    <x v="1"/>
    <x v="1"/>
    <x v="0"/>
    <n v="419469.76773835317"/>
    <n v="160579.81155019914"/>
  </r>
  <r>
    <x v="0"/>
    <x v="7"/>
    <x v="6"/>
    <n v="803457.76910390856"/>
    <n v="124346.63586749806"/>
  </r>
  <r>
    <x v="1"/>
    <x v="4"/>
    <x v="4"/>
    <n v="695853.44730043726"/>
    <n v="446394.0934352068"/>
  </r>
  <r>
    <x v="1"/>
    <x v="1"/>
    <x v="20"/>
    <n v="-766603.99287222337"/>
    <n v="-298714.20136182825"/>
  </r>
  <r>
    <x v="2"/>
    <x v="25"/>
    <x v="20"/>
    <n v="1008830.425231748"/>
    <n v="662045.26400225668"/>
  </r>
  <r>
    <x v="3"/>
    <x v="2"/>
    <x v="2"/>
    <n v="172111.76557272766"/>
    <n v="116429.72314026467"/>
  </r>
  <r>
    <x v="0"/>
    <x v="39"/>
    <x v="6"/>
    <n v="641290.16891733557"/>
    <n v="417008.71315272152"/>
  </r>
  <r>
    <x v="0"/>
    <x v="25"/>
    <x v="20"/>
    <n v="662514.56284112367"/>
    <n v="428340.01172297518"/>
  </r>
  <r>
    <x v="1"/>
    <x v="5"/>
    <x v="1"/>
    <n v="685410.69856706087"/>
    <n v="442272.43666358583"/>
  </r>
  <r>
    <x v="2"/>
    <x v="0"/>
    <x v="0"/>
    <n v="1032342.0029240554"/>
    <n v="676364.94322676922"/>
  </r>
  <r>
    <x v="1"/>
    <x v="15"/>
    <x v="29"/>
    <n v="667498.98424867424"/>
    <n v="433150.79521446268"/>
  </r>
  <r>
    <x v="2"/>
    <x v="2"/>
    <x v="2"/>
    <n v="1022281.2565676634"/>
    <n v="665524.01884925168"/>
  </r>
  <r>
    <x v="3"/>
    <x v="39"/>
    <x v="6"/>
    <n v="176689.41196192117"/>
    <n v="119997.05342378767"/>
  </r>
  <r>
    <x v="1"/>
    <x v="14"/>
    <x v="13"/>
    <n v="696560.57103106985"/>
    <n v="447710.43694082543"/>
  </r>
  <r>
    <x v="3"/>
    <x v="33"/>
    <x v="15"/>
    <n v="198036.33785274628"/>
    <n v="129889.05784032153"/>
  </r>
  <r>
    <x v="1"/>
    <x v="4"/>
    <x v="16"/>
    <n v="40230.16161705678"/>
    <n v="20950.673377370884"/>
  </r>
  <r>
    <x v="2"/>
    <x v="5"/>
    <x v="13"/>
    <n v="60953.17847322952"/>
    <n v="30309.471905883427"/>
  </r>
  <r>
    <x v="3"/>
    <x v="8"/>
    <x v="10"/>
    <n v="-170555.35631995453"/>
    <n v="-9346.8267851477813"/>
  </r>
  <r>
    <x v="0"/>
    <x v="8"/>
    <x v="10"/>
    <n v="-553303.63737070165"/>
    <n v="-40267.849595482228"/>
  </r>
  <r>
    <x v="2"/>
    <x v="10"/>
    <x v="11"/>
    <n v="178724.93736994162"/>
    <n v="57788.095618012143"/>
  </r>
  <r>
    <x v="3"/>
    <x v="10"/>
    <x v="11"/>
    <n v="31965.874347481666"/>
    <n v="10606.812716752582"/>
  </r>
  <r>
    <x v="1"/>
    <x v="11"/>
    <x v="7"/>
    <n v="0"/>
    <n v="0"/>
  </r>
  <r>
    <x v="0"/>
    <x v="12"/>
    <x v="50"/>
    <n v="1789043.838006526"/>
    <n v="662303.50339263829"/>
  </r>
  <r>
    <x v="3"/>
    <x v="7"/>
    <x v="4"/>
    <n v="249364.91503714971"/>
    <n v="41496.946858709343"/>
  </r>
  <r>
    <x v="2"/>
    <x v="7"/>
    <x v="5"/>
    <n v="1373818.1699038211"/>
    <n v="237757.29296770386"/>
  </r>
  <r>
    <x v="0"/>
    <x v="7"/>
    <x v="16"/>
    <n v="748628.50772517093"/>
    <n v="114868.51321582207"/>
  </r>
  <r>
    <x v="1"/>
    <x v="8"/>
    <x v="50"/>
    <n v="1188381.2258669473"/>
    <n v="583170.99963941087"/>
  </r>
  <r>
    <x v="1"/>
    <x v="8"/>
    <x v="32"/>
    <n v="1183931.4573665212"/>
    <n v="581326.23409556958"/>
  </r>
  <r>
    <x v="2"/>
    <x v="1"/>
    <x v="2"/>
    <n v="-278407.21679463633"/>
    <n v="-105266.47172595287"/>
  </r>
  <r>
    <x v="0"/>
    <x v="1"/>
    <x v="0"/>
    <n v="-163685.6861387722"/>
    <n v="-62400.910067155251"/>
  </r>
  <r>
    <x v="3"/>
    <x v="1"/>
    <x v="1"/>
    <n v="-48064.806125023126"/>
    <n v="-18199.217169396215"/>
  </r>
  <r>
    <x v="3"/>
    <x v="34"/>
    <x v="18"/>
    <n v="185460.06181518553"/>
    <n v="122046.08924959564"/>
  </r>
  <r>
    <x v="0"/>
    <x v="34"/>
    <x v="22"/>
    <n v="41985.793617034615"/>
    <n v="23403.933787351034"/>
  </r>
  <r>
    <x v="0"/>
    <x v="27"/>
    <x v="8"/>
    <n v="1914437.2754100503"/>
    <n v="794433.30273169035"/>
  </r>
  <r>
    <x v="1"/>
    <x v="27"/>
    <x v="8"/>
    <n v="0"/>
    <n v="0"/>
  </r>
  <r>
    <x v="2"/>
    <x v="7"/>
    <x v="2"/>
    <n v="1406000.4799743996"/>
    <n v="241189.23429250927"/>
  </r>
  <r>
    <x v="0"/>
    <x v="6"/>
    <x v="0"/>
    <n v="3352.7713371197015"/>
    <n v="627.23217714533018"/>
  </r>
  <r>
    <x v="1"/>
    <x v="2"/>
    <x v="16"/>
    <n v="6552.8630594747856"/>
    <n v="1593.6374899986388"/>
  </r>
  <r>
    <x v="3"/>
    <x v="0"/>
    <x v="1"/>
    <n v="1639.0671961735904"/>
    <n v="370.09404925102223"/>
  </r>
  <r>
    <x v="2"/>
    <x v="39"/>
    <x v="29"/>
    <n v="5659.0897360903564"/>
    <n v="741.02510642546565"/>
  </r>
  <r>
    <x v="3"/>
    <x v="1"/>
    <x v="22"/>
    <n v="103929.23538772708"/>
    <n v="38418.632621399316"/>
  </r>
  <r>
    <x v="2"/>
    <x v="18"/>
    <x v="23"/>
    <n v="167421.02246175872"/>
    <n v="51243.094413316045"/>
  </r>
  <r>
    <x v="0"/>
    <x v="18"/>
    <x v="23"/>
    <n v="94927.46300956019"/>
    <n v="29670.839581840824"/>
  </r>
  <r>
    <x v="0"/>
    <x v="20"/>
    <x v="24"/>
    <n v="1746781.5635727062"/>
    <n v="667251.700548177"/>
  </r>
  <r>
    <x v="2"/>
    <x v="7"/>
    <x v="29"/>
    <n v="1388544.6089471539"/>
    <n v="239491.15704111411"/>
  </r>
  <r>
    <x v="0"/>
    <x v="33"/>
    <x v="20"/>
    <n v="7021.762322604277"/>
    <n v="2166.1338466152392"/>
  </r>
  <r>
    <x v="1"/>
    <x v="21"/>
    <x v="19"/>
    <n v="0"/>
    <n v="0"/>
  </r>
  <r>
    <x v="2"/>
    <x v="13"/>
    <x v="11"/>
    <n v="-126.64095629385309"/>
    <n v="-26.1846912139141"/>
  </r>
  <r>
    <x v="0"/>
    <x v="19"/>
    <x v="24"/>
    <n v="114612.31959214187"/>
    <n v="37855.509108185055"/>
  </r>
  <r>
    <x v="0"/>
    <x v="8"/>
    <x v="48"/>
    <n v="1360899.9293409735"/>
    <n v="756544.00702367886"/>
  </r>
  <r>
    <x v="1"/>
    <x v="8"/>
    <x v="48"/>
    <n v="1028939.9053560728"/>
    <n v="566714.80154482007"/>
  </r>
  <r>
    <x v="2"/>
    <x v="22"/>
    <x v="39"/>
    <n v="-13878.036117223044"/>
    <n v="-10608.483243014265"/>
  </r>
  <r>
    <x v="1"/>
    <x v="8"/>
    <x v="37"/>
    <n v="0"/>
    <n v="0"/>
  </r>
  <r>
    <x v="0"/>
    <x v="8"/>
    <x v="30"/>
    <n v="82968.099239130606"/>
    <n v="241312.06671357548"/>
  </r>
  <r>
    <x v="3"/>
    <x v="23"/>
    <x v="27"/>
    <n v="425192.87764583458"/>
    <n v="250719.84724991006"/>
  </r>
  <r>
    <x v="0"/>
    <x v="16"/>
    <x v="30"/>
    <n v="14499.24360366214"/>
    <n v="1851.5403904898897"/>
  </r>
  <r>
    <x v="1"/>
    <x v="26"/>
    <x v="19"/>
    <n v="0"/>
    <n v="0"/>
  </r>
  <r>
    <x v="1"/>
    <x v="26"/>
    <x v="37"/>
    <n v="0"/>
    <n v="0"/>
  </r>
  <r>
    <x v="0"/>
    <x v="26"/>
    <x v="19"/>
    <n v="96942.641482866733"/>
    <n v="30978.278695403278"/>
  </r>
  <r>
    <x v="1"/>
    <x v="14"/>
    <x v="16"/>
    <n v="461.65560137121338"/>
    <n v="11.472958522709799"/>
  </r>
  <r>
    <x v="2"/>
    <x v="27"/>
    <x v="9"/>
    <n v="-1168.1160520659805"/>
    <n v="41.636790534915697"/>
  </r>
  <r>
    <x v="0"/>
    <x v="5"/>
    <x v="16"/>
    <n v="-188.3101158278802"/>
    <n v="-73.821715378264599"/>
  </r>
  <r>
    <x v="3"/>
    <x v="13"/>
    <x v="9"/>
    <n v="537597.51254224242"/>
    <n v="211059.29266783257"/>
  </r>
  <r>
    <x v="2"/>
    <x v="22"/>
    <x v="50"/>
    <n v="16913.256133432289"/>
    <n v="996.32126773039818"/>
  </r>
  <r>
    <x v="1"/>
    <x v="36"/>
    <x v="31"/>
    <n v="0"/>
    <n v="0"/>
  </r>
  <r>
    <x v="2"/>
    <x v="8"/>
    <x v="14"/>
    <n v="-685734.21967556176"/>
    <n v="-38296.514044931253"/>
  </r>
  <r>
    <x v="3"/>
    <x v="8"/>
    <x v="50"/>
    <n v="-108595.75051248586"/>
    <n v="2534.5473339990131"/>
  </r>
  <r>
    <x v="3"/>
    <x v="8"/>
    <x v="33"/>
    <n v="-110895.77982726494"/>
    <n v="2201.5301818874173"/>
  </r>
  <r>
    <x v="3"/>
    <x v="7"/>
    <x v="17"/>
    <n v="433279.54080674937"/>
    <n v="162686.87153789395"/>
  </r>
  <r>
    <x v="1"/>
    <x v="28"/>
    <x v="34"/>
    <n v="11966.550164894334"/>
    <n v="1685.6344799183878"/>
  </r>
  <r>
    <x v="1"/>
    <x v="14"/>
    <x v="45"/>
    <n v="-57.510363118626998"/>
    <n v="-5.4319109915104997"/>
  </r>
  <r>
    <x v="3"/>
    <x v="27"/>
    <x v="31"/>
    <n v="16303.616183107704"/>
    <n v="3694.878165655452"/>
  </r>
  <r>
    <x v="2"/>
    <x v="30"/>
    <x v="35"/>
    <n v="2749261.5482830824"/>
    <n v="1059929.3751741233"/>
  </r>
  <r>
    <x v="0"/>
    <x v="30"/>
    <x v="25"/>
    <n v="18003.267183825908"/>
    <n v="2697.6766313150192"/>
  </r>
  <r>
    <x v="0"/>
    <x v="10"/>
    <x v="26"/>
    <n v="426.45199946193929"/>
    <n v="-70.292771478875807"/>
  </r>
  <r>
    <x v="0"/>
    <x v="32"/>
    <x v="36"/>
    <n v="66931.841307797731"/>
    <n v="18074.145509403537"/>
  </r>
  <r>
    <x v="3"/>
    <x v="32"/>
    <x v="7"/>
    <n v="6003.4266307588641"/>
    <n v="627.23371848941508"/>
  </r>
  <r>
    <x v="3"/>
    <x v="32"/>
    <x v="36"/>
    <n v="25105.724170765312"/>
    <n v="6977.7060136992886"/>
  </r>
  <r>
    <x v="0"/>
    <x v="15"/>
    <x v="13"/>
    <n v="3472.0715219990257"/>
    <n v="546.19042691879895"/>
  </r>
  <r>
    <x v="3"/>
    <x v="11"/>
    <x v="14"/>
    <n v="735.69311649820929"/>
    <n v="88.0175882685012"/>
  </r>
  <r>
    <x v="1"/>
    <x v="3"/>
    <x v="16"/>
    <n v="-49.748439184540999"/>
    <n v="-8.1836113944429005"/>
  </r>
  <r>
    <x v="2"/>
    <x v="8"/>
    <x v="30"/>
    <n v="54391.687295904245"/>
    <n v="332805.60479389905"/>
  </r>
  <r>
    <x v="2"/>
    <x v="8"/>
    <x v="25"/>
    <n v="-671581.77742049005"/>
    <n v="-33194.349502167082"/>
  </r>
  <r>
    <x v="3"/>
    <x v="8"/>
    <x v="26"/>
    <n v="-112609.85631266734"/>
    <n v="2948.6260008851714"/>
  </r>
  <r>
    <x v="3"/>
    <x v="26"/>
    <x v="25"/>
    <n v="518754.6685738223"/>
    <n v="197428.96962500567"/>
  </r>
  <r>
    <x v="3"/>
    <x v="17"/>
    <x v="27"/>
    <n v="4866.6882934609266"/>
    <n v="624.77685273024429"/>
  </r>
  <r>
    <x v="1"/>
    <x v="22"/>
    <x v="33"/>
    <n v="0"/>
    <n v="0"/>
  </r>
  <r>
    <x v="2"/>
    <x v="27"/>
    <x v="33"/>
    <n v="-160.78644691793119"/>
    <n v="-1.5888015977042"/>
  </r>
  <r>
    <x v="0"/>
    <x v="25"/>
    <x v="3"/>
    <n v="3891.1083651178833"/>
    <n v="676.09641006965944"/>
  </r>
  <r>
    <x v="2"/>
    <x v="20"/>
    <x v="39"/>
    <n v="175592.84659284283"/>
    <n v="56010.97031188172"/>
  </r>
  <r>
    <x v="3"/>
    <x v="3"/>
    <x v="0"/>
    <n v="-3.325761458703"/>
    <n v="-26.6674749349236"/>
  </r>
  <r>
    <x v="1"/>
    <x v="0"/>
    <x v="13"/>
    <n v="-44.494093339739798"/>
    <n v="-120.9225175857645"/>
  </r>
  <r>
    <x v="3"/>
    <x v="16"/>
    <x v="24"/>
    <n v="104.8370936224452"/>
    <n v="19.545950916957"/>
  </r>
  <r>
    <x v="0"/>
    <x v="5"/>
    <x v="2"/>
    <n v="2141.9792277133847"/>
    <n v="197.16401695020289"/>
  </r>
  <r>
    <x v="3"/>
    <x v="37"/>
    <x v="3"/>
    <n v="105.0479801072028"/>
    <n v="16.580359419023001"/>
  </r>
  <r>
    <x v="1"/>
    <x v="33"/>
    <x v="3"/>
    <n v="14.177287544302599"/>
    <n v="20.939547107990901"/>
  </r>
  <r>
    <x v="2"/>
    <x v="14"/>
    <x v="42"/>
    <n v="105.824208865703"/>
    <n v="41.868688890539502"/>
  </r>
  <r>
    <x v="2"/>
    <x v="34"/>
    <x v="5"/>
    <n v="71.326672327031801"/>
    <n v="18.726467080859599"/>
  </r>
  <r>
    <x v="0"/>
    <x v="10"/>
    <x v="25"/>
    <n v="-63.792212352730097"/>
    <n v="-35.096101258850098"/>
  </r>
  <r>
    <x v="0"/>
    <x v="32"/>
    <x v="9"/>
    <n v="-951.38426723460111"/>
    <n v="-164.21714449121151"/>
  </r>
  <r>
    <x v="1"/>
    <x v="31"/>
    <x v="36"/>
    <n v="-316.44660495643109"/>
    <n v="-307.438430795371"/>
  </r>
  <r>
    <x v="3"/>
    <x v="31"/>
    <x v="9"/>
    <n v="-243.2046767883844"/>
    <n v="-157.51302942063319"/>
  </r>
  <r>
    <x v="3"/>
    <x v="31"/>
    <x v="12"/>
    <n v="12.6877358208276"/>
    <n v="61.0871768872084"/>
  </r>
  <r>
    <x v="1"/>
    <x v="5"/>
    <x v="4"/>
    <n v="-59.010679265764701"/>
    <n v="-128.25728315781481"/>
  </r>
  <r>
    <x v="3"/>
    <x v="17"/>
    <x v="28"/>
    <n v="224.3473829259604"/>
    <n v="39.8805155998133"/>
  </r>
  <r>
    <x v="2"/>
    <x v="33"/>
    <x v="5"/>
    <n v="472.94841006223407"/>
    <n v="31.0035503248052"/>
  </r>
  <r>
    <x v="2"/>
    <x v="3"/>
    <x v="16"/>
    <n v="-59.968397002810001"/>
    <n v="-8.8481559100917995"/>
  </r>
  <r>
    <x v="0"/>
    <x v="39"/>
    <x v="38"/>
    <n v="-2.5395079302622001"/>
    <n v="-0.1736928041736"/>
  </r>
  <r>
    <x v="1"/>
    <x v="35"/>
    <x v="12"/>
    <n v="0"/>
    <n v="0"/>
  </r>
  <r>
    <x v="1"/>
    <x v="39"/>
    <x v="13"/>
    <n v="9.8845927657628998"/>
    <n v="-4.7323062888083998"/>
  </r>
  <r>
    <x v="1"/>
    <x v="37"/>
    <x v="0"/>
    <n v="23.2715029913808"/>
    <n v="-3.5256030976414001"/>
  </r>
  <r>
    <x v="2"/>
    <x v="17"/>
    <x v="31"/>
    <n v="-200.9577174126382"/>
    <n v="-236.95705588242711"/>
  </r>
  <r>
    <x v="3"/>
    <x v="21"/>
    <x v="30"/>
    <n v="36.620533217512403"/>
    <n v="9.2517742417318996"/>
  </r>
  <r>
    <x v="0"/>
    <x v="28"/>
    <x v="48"/>
    <n v="220.6147385412923"/>
    <n v="-125.59489076842949"/>
  </r>
  <r>
    <x v="2"/>
    <x v="17"/>
    <x v="48"/>
    <n v="148.3278540660115"/>
    <n v="44.3641183789899"/>
  </r>
  <r>
    <x v="3"/>
    <x v="5"/>
    <x v="4"/>
    <n v="-21.057722455930801"/>
    <n v="-72.090004472481894"/>
  </r>
  <r>
    <x v="1"/>
    <x v="36"/>
    <x v="12"/>
    <n v="0"/>
    <n v="0"/>
  </r>
  <r>
    <x v="0"/>
    <x v="36"/>
    <x v="12"/>
    <n v="79.583252470118495"/>
    <n v="459.20986937106449"/>
  </r>
  <r>
    <x v="2"/>
    <x v="23"/>
    <x v="31"/>
    <n v="223.02276654628739"/>
    <n v="87.5558426368016"/>
  </r>
  <r>
    <x v="1"/>
    <x v="35"/>
    <x v="11"/>
    <n v="0"/>
    <n v="0"/>
  </r>
  <r>
    <x v="2"/>
    <x v="5"/>
    <x v="4"/>
    <n v="139.4582248711026"/>
    <n v="68.488527349123402"/>
  </r>
  <r>
    <x v="0"/>
    <x v="5"/>
    <x v="42"/>
    <n v="-63.2945266617212"/>
    <n v="-37.4828348536916"/>
  </r>
  <r>
    <x v="1"/>
    <x v="6"/>
    <x v="29"/>
    <n v="220.24573062228291"/>
    <n v="31.372825153925699"/>
  </r>
  <r>
    <x v="0"/>
    <x v="3"/>
    <x v="40"/>
    <n v="0"/>
    <n v="0"/>
  </r>
  <r>
    <x v="1"/>
    <x v="37"/>
    <x v="16"/>
    <n v="26.0295843629034"/>
    <n v="11.126462734917199"/>
  </r>
  <r>
    <x v="0"/>
    <x v="23"/>
    <x v="31"/>
    <n v="-44.896934045654"/>
    <n v="-48.141862216065"/>
  </r>
  <r>
    <x v="0"/>
    <x v="26"/>
    <x v="24"/>
    <n v="18.924907782085501"/>
    <n v="-10.5572810382745"/>
  </r>
  <r>
    <x v="1"/>
    <x v="21"/>
    <x v="24"/>
    <n v="0"/>
    <n v="0"/>
  </r>
  <r>
    <x v="1"/>
    <x v="22"/>
    <x v="17"/>
    <n v="0"/>
    <n v="0"/>
  </r>
  <r>
    <x v="1"/>
    <x v="22"/>
    <x v="24"/>
    <n v="0"/>
    <n v="0"/>
  </r>
  <r>
    <x v="3"/>
    <x v="13"/>
    <x v="50"/>
    <n v="-254.53109525155929"/>
    <n v="-65.598882212723794"/>
  </r>
  <r>
    <x v="1"/>
    <x v="32"/>
    <x v="33"/>
    <n v="0"/>
    <n v="0"/>
  </r>
  <r>
    <x v="3"/>
    <x v="23"/>
    <x v="36"/>
    <n v="-73.722702461242207"/>
    <n v="-49.874516701670601"/>
  </r>
  <r>
    <x v="3"/>
    <x v="17"/>
    <x v="61"/>
    <n v="438888.3585963496"/>
    <n v="259009.52386649008"/>
  </r>
  <r>
    <x v="0"/>
    <x v="24"/>
    <x v="50"/>
    <n v="-409.61769870815272"/>
    <n v="-119.9188791317987"/>
  </r>
  <r>
    <x v="0"/>
    <x v="28"/>
    <x v="28"/>
    <n v="415.65259945852381"/>
    <n v="-138.39728696158821"/>
  </r>
  <r>
    <x v="3"/>
    <x v="40"/>
    <x v="21"/>
    <n v="1282.4823750626099"/>
    <n v="152.51402715164011"/>
  </r>
  <r>
    <x v="1"/>
    <x v="40"/>
    <x v="27"/>
    <n v="126.9163712081245"/>
    <n v="10.940444754990899"/>
  </r>
  <r>
    <x v="2"/>
    <x v="17"/>
    <x v="36"/>
    <n v="-162.30447206440431"/>
    <n v="-146.39649827921551"/>
  </r>
  <r>
    <x v="1"/>
    <x v="13"/>
    <x v="32"/>
    <n v="0"/>
    <n v="0"/>
  </r>
  <r>
    <x v="0"/>
    <x v="3"/>
    <x v="41"/>
    <n v="-0.53142095329640004"/>
    <n v="0.28895300085999998"/>
  </r>
  <r>
    <x v="0"/>
    <x v="38"/>
    <x v="10"/>
    <n v="-74.489696568708993"/>
    <n v="-97.183792767382499"/>
  </r>
  <r>
    <x v="1"/>
    <x v="23"/>
    <x v="31"/>
    <n v="-139.72583135907871"/>
    <n v="-116.3282751970696"/>
  </r>
  <r>
    <x v="1"/>
    <x v="15"/>
    <x v="46"/>
    <n v="-7.0497983305116003"/>
    <n v="-3.2789148906091001"/>
  </r>
  <r>
    <x v="2"/>
    <x v="36"/>
    <x v="50"/>
    <n v="295.88562531637308"/>
    <n v="48.7882939603588"/>
  </r>
  <r>
    <x v="2"/>
    <x v="3"/>
    <x v="52"/>
    <n v="-58.196350341578501"/>
    <n v="-5.7207495592001996"/>
  </r>
  <r>
    <x v="3"/>
    <x v="5"/>
    <x v="16"/>
    <n v="-21.057722455930801"/>
    <n v="-72.090004472481894"/>
  </r>
  <r>
    <x v="1"/>
    <x v="4"/>
    <x v="41"/>
    <n v="-35.186493831520501"/>
    <n v="-61.2140523082481"/>
  </r>
  <r>
    <x v="0"/>
    <x v="19"/>
    <x v="22"/>
    <n v="-110.9516556505628"/>
    <n v="-39.019719517807303"/>
  </r>
  <r>
    <x v="1"/>
    <x v="36"/>
    <x v="50"/>
    <n v="0"/>
    <n v="0"/>
  </r>
  <r>
    <x v="3"/>
    <x v="4"/>
    <x v="41"/>
    <n v="12.4618368866068"/>
    <n v="-13.459380858370499"/>
  </r>
  <r>
    <x v="2"/>
    <x v="2"/>
    <x v="52"/>
    <n v="-28.1121135410833"/>
    <n v="-14.845511983644901"/>
  </r>
  <r>
    <x v="2"/>
    <x v="41"/>
    <x v="18"/>
    <n v="30.468295403020001"/>
    <n v="1.4420181277132"/>
  </r>
  <r>
    <x v="3"/>
    <x v="41"/>
    <x v="37"/>
    <n v="-3.9886005060723999"/>
    <n v="3.1930426614137999"/>
  </r>
  <r>
    <x v="0"/>
    <x v="30"/>
    <x v="24"/>
    <n v="46.5382032277927"/>
    <n v="2.8706562148521999"/>
  </r>
  <r>
    <x v="0"/>
    <x v="23"/>
    <x v="7"/>
    <n v="-48.134186694334403"/>
    <n v="-42.896248245412899"/>
  </r>
  <r>
    <x v="3"/>
    <x v="2"/>
    <x v="42"/>
    <n v="20.234957736438499"/>
    <n v="14.239161648758"/>
  </r>
  <r>
    <x v="0"/>
    <x v="24"/>
    <x v="24"/>
    <n v="177.243120868933"/>
    <n v="8.5798446390860992"/>
  </r>
  <r>
    <x v="0"/>
    <x v="30"/>
    <x v="30"/>
    <n v="44.945852863418096"/>
    <n v="-16.155235026536602"/>
  </r>
  <r>
    <x v="0"/>
    <x v="28"/>
    <x v="7"/>
    <n v="-44.777197617286298"/>
    <n v="11.6767205012329"/>
  </r>
  <r>
    <x v="1"/>
    <x v="28"/>
    <x v="10"/>
    <n v="97.449200275369407"/>
    <n v="134.54603195279449"/>
  </r>
  <r>
    <x v="0"/>
    <x v="28"/>
    <x v="36"/>
    <n v="-6.6455200082086998"/>
    <n v="64.274794940459401"/>
  </r>
  <r>
    <x v="1"/>
    <x v="23"/>
    <x v="8"/>
    <n v="102.08803506254949"/>
    <n v="-105.6325924886016"/>
  </r>
  <r>
    <x v="3"/>
    <x v="32"/>
    <x v="25"/>
    <n v="45.077553026430998"/>
    <n v="18.6447420844842"/>
  </r>
  <r>
    <x v="1"/>
    <x v="37"/>
    <x v="2"/>
    <n v="26.0295843629034"/>
    <n v="11.126462734917199"/>
  </r>
  <r>
    <x v="2"/>
    <x v="11"/>
    <x v="33"/>
    <n v="-25.945449183780902"/>
    <n v="21.9214329418662"/>
  </r>
  <r>
    <x v="2"/>
    <x v="30"/>
    <x v="20"/>
    <n v="13.531895815902001"/>
    <n v="1.6697921212313001"/>
  </r>
  <r>
    <x v="1"/>
    <x v="30"/>
    <x v="23"/>
    <n v="0"/>
    <n v="0"/>
  </r>
  <r>
    <x v="0"/>
    <x v="12"/>
    <x v="26"/>
    <n v="360.97931037412388"/>
    <n v="48.473396505160103"/>
  </r>
  <r>
    <x v="3"/>
    <x v="12"/>
    <x v="19"/>
    <n v="-98.091279789456294"/>
    <n v="-38.571032335469198"/>
  </r>
  <r>
    <x v="3"/>
    <x v="41"/>
    <x v="19"/>
    <n v="-3.9886005060723999"/>
    <n v="3.1930426614137999"/>
  </r>
  <r>
    <x v="2"/>
    <x v="41"/>
    <x v="17"/>
    <n v="60.936590806040002"/>
    <n v="2.8840362554264001"/>
  </r>
  <r>
    <x v="3"/>
    <x v="36"/>
    <x v="11"/>
    <n v="47.960389443822301"/>
    <n v="17.179554595067199"/>
  </r>
  <r>
    <x v="1"/>
    <x v="26"/>
    <x v="30"/>
    <n v="0"/>
    <n v="0"/>
  </r>
  <r>
    <x v="0"/>
    <x v="4"/>
    <x v="51"/>
    <n v="-99.539603683380903"/>
    <n v="-23.890554072835702"/>
  </r>
  <r>
    <x v="3"/>
    <x v="28"/>
    <x v="28"/>
    <n v="193.22429333409369"/>
    <n v="-2.5277723954318998"/>
  </r>
  <r>
    <x v="1"/>
    <x v="36"/>
    <x v="11"/>
    <n v="0"/>
    <n v="0"/>
  </r>
  <r>
    <x v="2"/>
    <x v="31"/>
    <x v="38"/>
    <n v="0"/>
    <n v="0"/>
  </r>
  <r>
    <x v="2"/>
    <x v="31"/>
    <x v="51"/>
    <n v="0"/>
    <n v="0"/>
  </r>
  <r>
    <x v="2"/>
    <x v="31"/>
    <x v="54"/>
    <n v="0"/>
    <n v="0"/>
  </r>
  <r>
    <x v="2"/>
    <x v="33"/>
    <x v="2"/>
    <n v="4.4877286576501998"/>
    <n v="2.2865227999629001"/>
  </r>
  <r>
    <x v="0"/>
    <x v="17"/>
    <x v="7"/>
    <n v="96.266820038416995"/>
    <n v="75.565247912874796"/>
  </r>
  <r>
    <x v="1"/>
    <x v="17"/>
    <x v="36"/>
    <n v="53.278188634652601"/>
    <n v="-67.317292886053593"/>
  </r>
  <r>
    <x v="0"/>
    <x v="17"/>
    <x v="32"/>
    <n v="59.5922061058425"/>
    <n v="33.148110145406598"/>
  </r>
  <r>
    <x v="2"/>
    <x v="33"/>
    <x v="47"/>
    <n v="0"/>
    <n v="0"/>
  </r>
  <r>
    <x v="1"/>
    <x v="5"/>
    <x v="42"/>
    <n v="-56.894194686373801"/>
    <n v="-32.141747602266001"/>
  </r>
  <r>
    <x v="0"/>
    <x v="10"/>
    <x v="17"/>
    <n v="-26.3582442952289"/>
    <n v="-5.7568766931457001"/>
  </r>
  <r>
    <x v="1"/>
    <x v="23"/>
    <x v="50"/>
    <n v="-9.5927350047412006"/>
    <n v="-1.9659134609625999"/>
  </r>
  <r>
    <x v="0"/>
    <x v="3"/>
    <x v="42"/>
    <n v="2.0080869769657999"/>
    <n v="0.46264580503359998"/>
  </r>
  <r>
    <x v="1"/>
    <x v="5"/>
    <x v="41"/>
    <n v="-56.894194686373801"/>
    <n v="-32.141747602266001"/>
  </r>
  <r>
    <x v="0"/>
    <x v="5"/>
    <x v="41"/>
    <n v="-93.7823980696473"/>
    <n v="-51.112551443193702"/>
  </r>
  <r>
    <x v="0"/>
    <x v="35"/>
    <x v="26"/>
    <n v="51.129650184728099"/>
    <n v="-8.7082601810326992"/>
  </r>
  <r>
    <x v="1"/>
    <x v="14"/>
    <x v="62"/>
    <n v="-57.510363118626998"/>
    <n v="-5.4319109915104997"/>
  </r>
  <r>
    <x v="0"/>
    <x v="6"/>
    <x v="45"/>
    <n v="32.421717577849002"/>
    <n v="17.245113121085801"/>
  </r>
  <r>
    <x v="0"/>
    <x v="5"/>
    <x v="40"/>
    <n v="-8.2275182376824993"/>
    <n v="-4.0114492533863997"/>
  </r>
  <r>
    <x v="3"/>
    <x v="9"/>
    <x v="63"/>
    <n v="-26.679806817260101"/>
    <n v="-15.059953225975301"/>
  </r>
  <r>
    <x v="2"/>
    <x v="26"/>
    <x v="23"/>
    <n v="382.85706507667157"/>
    <n v="137.89994582941449"/>
  </r>
  <r>
    <x v="3"/>
    <x v="32"/>
    <x v="12"/>
    <n v="116.28016271255539"/>
    <n v="47.454600655905303"/>
  </r>
  <r>
    <x v="3"/>
    <x v="32"/>
    <x v="11"/>
    <n v="45.077553026430998"/>
    <n v="18.6447420844842"/>
  </r>
  <r>
    <x v="1"/>
    <x v="33"/>
    <x v="42"/>
    <n v="18.685549826201999"/>
    <n v="1.5161133417884001"/>
  </r>
  <r>
    <x v="3"/>
    <x v="25"/>
    <x v="29"/>
    <n v="20.234957736438499"/>
    <n v="14.239161648758"/>
  </r>
  <r>
    <x v="1"/>
    <x v="12"/>
    <x v="37"/>
    <n v="0"/>
    <n v="0"/>
  </r>
  <r>
    <x v="0"/>
    <x v="6"/>
    <x v="62"/>
    <n v="32.421717577849002"/>
    <n v="17.245113121085801"/>
  </r>
  <r>
    <x v="0"/>
    <x v="3"/>
    <x v="44"/>
    <n v="0"/>
    <n v="0"/>
  </r>
  <r>
    <x v="0"/>
    <x v="13"/>
    <x v="25"/>
    <n v="347.73404323758012"/>
    <n v="115.7087747385994"/>
  </r>
  <r>
    <x v="3"/>
    <x v="23"/>
    <x v="12"/>
    <n v="32.678761751883897"/>
    <n v="5.4294914329282999"/>
  </r>
  <r>
    <x v="1"/>
    <x v="4"/>
    <x v="51"/>
    <n v="-65.988953567169304"/>
    <n v="-34.804197191324697"/>
  </r>
  <r>
    <x v="0"/>
    <x v="38"/>
    <x v="7"/>
    <n v="-10.1696252598081"/>
    <n v="9.2060027976779999"/>
  </r>
  <r>
    <x v="0"/>
    <x v="6"/>
    <x v="54"/>
    <n v="32.421717577849002"/>
    <n v="17.245113121085801"/>
  </r>
  <r>
    <x v="1"/>
    <x v="9"/>
    <x v="25"/>
    <n v="0"/>
    <n v="0"/>
  </r>
  <r>
    <x v="2"/>
    <x v="9"/>
    <x v="23"/>
    <n v="92.353546995868896"/>
    <n v="8.7051606905762"/>
  </r>
  <r>
    <x v="1"/>
    <x v="34"/>
    <x v="6"/>
    <n v="-48.337895956438501"/>
    <n v="-4.1336019867773999"/>
  </r>
  <r>
    <x v="2"/>
    <x v="32"/>
    <x v="26"/>
    <n v="-75.899385271421195"/>
    <n v="-29.778461758427401"/>
  </r>
  <r>
    <x v="0"/>
    <x v="32"/>
    <x v="25"/>
    <n v="-31.681404064789099"/>
    <n v="-11.6522521793796"/>
  </r>
  <r>
    <x v="1"/>
    <x v="25"/>
    <x v="62"/>
    <n v="-31.158412143826801"/>
    <n v="-17.4293148258107"/>
  </r>
  <r>
    <x v="1"/>
    <x v="0"/>
    <x v="38"/>
    <n v="-7.0497983305116003"/>
    <n v="-3.2789148906091001"/>
  </r>
  <r>
    <x v="1"/>
    <x v="15"/>
    <x v="49"/>
    <n v="-34.830541423342503"/>
    <n v="-17.374882365514001"/>
  </r>
  <r>
    <x v="2"/>
    <x v="2"/>
    <x v="51"/>
    <n v="-31.530071640638401"/>
    <n v="-18.356108055296101"/>
  </r>
  <r>
    <x v="0"/>
    <x v="39"/>
    <x v="4"/>
    <n v="-14.556544369534301"/>
    <n v="-19.468330939267201"/>
  </r>
  <r>
    <x v="3"/>
    <x v="9"/>
    <x v="47"/>
    <n v="-25.630414020992902"/>
    <n v="-14.3281457219661"/>
  </r>
  <r>
    <x v="3"/>
    <x v="35"/>
    <x v="22"/>
    <n v="-4.7957348644808002"/>
    <n v="-5.3119509609140003"/>
  </r>
  <r>
    <x v="0"/>
    <x v="35"/>
    <x v="39"/>
    <n v="-11.6192059908263"/>
    <n v="-12.8623270507142"/>
  </r>
  <r>
    <x v="0"/>
    <x v="35"/>
    <x v="17"/>
    <n v="-11.6192059908263"/>
    <n v="-12.8623270507142"/>
  </r>
  <r>
    <x v="2"/>
    <x v="2"/>
    <x v="54"/>
    <n v="-29.884160202314799"/>
    <n v="-17.972918334536502"/>
  </r>
  <r>
    <x v="2"/>
    <x v="39"/>
    <x v="38"/>
    <n v="37.816864475976999"/>
    <n v="3.1934634957344001"/>
  </r>
  <r>
    <x v="3"/>
    <x v="34"/>
    <x v="3"/>
    <n v="80.276726495163004"/>
    <n v="20.233917527605598"/>
  </r>
  <r>
    <x v="2"/>
    <x v="23"/>
    <x v="32"/>
    <n v="-11.038259157426699"/>
    <n v="36.4549133289824"/>
  </r>
  <r>
    <x v="1"/>
    <x v="23"/>
    <x v="11"/>
    <n v="-4.1376057094623997"/>
    <n v="-4.8883935491230996"/>
  </r>
  <r>
    <x v="1"/>
    <x v="18"/>
    <x v="18"/>
    <n v="0"/>
    <n v="0"/>
  </r>
  <r>
    <x v="3"/>
    <x v="35"/>
    <x v="16"/>
    <n v="-3.2578429530452002"/>
    <n v="-3.7127397259135999"/>
  </r>
  <r>
    <x v="0"/>
    <x v="0"/>
    <x v="64"/>
    <n v="-37.050334033457403"/>
    <n v="-18.314689324351601"/>
  </r>
  <r>
    <x v="3"/>
    <x v="10"/>
    <x v="19"/>
    <n v="47.960389443822301"/>
    <n v="17.179554595067199"/>
  </r>
  <r>
    <x v="0"/>
    <x v="5"/>
    <x v="46"/>
    <n v="-8.2275182376824993"/>
    <n v="-4.0114492533863997"/>
  </r>
  <r>
    <x v="3"/>
    <x v="12"/>
    <x v="24"/>
    <n v="39.171390145304997"/>
    <n v="2.4863539172829001"/>
  </r>
  <r>
    <x v="2"/>
    <x v="10"/>
    <x v="30"/>
    <n v="69.997245175433804"/>
    <n v="17.633149972243"/>
  </r>
  <r>
    <x v="0"/>
    <x v="32"/>
    <x v="52"/>
    <n v="-2.0437024879418999"/>
    <n v="-3.6329145371439"/>
  </r>
  <r>
    <x v="0"/>
    <x v="32"/>
    <x v="54"/>
    <n v="-3.9775486578648001"/>
    <n v="-7.2483110687275998"/>
  </r>
  <r>
    <x v="2"/>
    <x v="41"/>
    <x v="65"/>
    <n v="9.7259793872000004E-3"/>
    <n v="-0.15711605352169999"/>
  </r>
  <r>
    <x v="2"/>
    <x v="41"/>
    <x v="66"/>
    <n v="9.7259793872000004E-3"/>
    <n v="-0.15711605352169999"/>
  </r>
  <r>
    <x v="0"/>
    <x v="3"/>
    <x v="52"/>
    <n v="0"/>
    <n v="0"/>
  </r>
  <r>
    <x v="2"/>
    <x v="31"/>
    <x v="1"/>
    <n v="0"/>
    <n v="0"/>
  </r>
  <r>
    <x v="1"/>
    <x v="0"/>
    <x v="16"/>
    <n v="26.0295843629034"/>
    <n v="11.126462734917199"/>
  </r>
  <r>
    <x v="2"/>
    <x v="24"/>
    <x v="19"/>
    <n v="50.598273623704301"/>
    <n v="6.1352141960394002"/>
  </r>
  <r>
    <x v="2"/>
    <x v="31"/>
    <x v="18"/>
    <n v="0"/>
    <n v="0"/>
  </r>
  <r>
    <x v="2"/>
    <x v="11"/>
    <x v="11"/>
    <n v="-74.773321086524305"/>
    <n v="-22.9109674574709"/>
  </r>
  <r>
    <x v="1"/>
    <x v="25"/>
    <x v="45"/>
    <n v="-31.158412143826801"/>
    <n v="-17.4293148258107"/>
  </r>
  <r>
    <x v="2"/>
    <x v="33"/>
    <x v="62"/>
    <n v="0"/>
    <n v="0"/>
  </r>
  <r>
    <x v="0"/>
    <x v="35"/>
    <x v="52"/>
    <n v="-1.9338461699228999"/>
    <n v="-3.6153965315836998"/>
  </r>
  <r>
    <x v="1"/>
    <x v="4"/>
    <x v="45"/>
    <n v="-7.0497983305116003"/>
    <n v="-3.2789148906091001"/>
  </r>
  <r>
    <x v="2"/>
    <x v="14"/>
    <x v="52"/>
    <n v="-28.1121135410833"/>
    <n v="-14.845511983644901"/>
  </r>
  <r>
    <x v="0"/>
    <x v="5"/>
    <x v="67"/>
    <n v="-9.8046276912329002"/>
    <n v="-4.9170927684625001"/>
  </r>
  <r>
    <x v="0"/>
    <x v="21"/>
    <x v="6"/>
    <n v="-10.966251377382999"/>
    <n v="-1.3561907635146"/>
  </r>
  <r>
    <x v="0"/>
    <x v="11"/>
    <x v="24"/>
    <n v="5.7982674640644998"/>
    <n v="6.2905079674215996"/>
  </r>
  <r>
    <x v="1"/>
    <x v="24"/>
    <x v="30"/>
    <n v="0"/>
    <n v="0"/>
  </r>
  <r>
    <x v="1"/>
    <x v="24"/>
    <x v="37"/>
    <n v="0"/>
    <n v="0"/>
  </r>
  <r>
    <x v="1"/>
    <x v="19"/>
    <x v="1"/>
    <n v="-3.3202965521593"/>
    <n v="-3.5600557792149998"/>
  </r>
  <r>
    <x v="0"/>
    <x v="27"/>
    <x v="50"/>
    <n v="79.270251585773707"/>
    <n v="27.367467338427701"/>
  </r>
  <r>
    <x v="0"/>
    <x v="11"/>
    <x v="52"/>
    <n v="2.0437024879418999"/>
    <n v="3.6329145371439"/>
  </r>
  <r>
    <x v="0"/>
    <x v="21"/>
    <x v="18"/>
    <n v="-0.64310821528289996"/>
    <n v="8.40314667598E-2"/>
  </r>
  <r>
    <x v="2"/>
    <x v="41"/>
    <x v="4"/>
    <n v="1.2586596295014001"/>
    <n v="-0.1640995409955"/>
  </r>
  <r>
    <x v="0"/>
    <x v="41"/>
    <x v="19"/>
    <n v="-26.3582442952289"/>
    <n v="-5.7568766931457001"/>
  </r>
  <r>
    <x v="1"/>
    <x v="0"/>
    <x v="0"/>
    <n v="609014.88162998506"/>
    <n v="395590.63994845568"/>
  </r>
  <r>
    <x v="1"/>
    <x v="0"/>
    <x v="29"/>
    <n v="45072.25889010523"/>
    <n v="23968.686836009925"/>
  </r>
  <r>
    <x v="0"/>
    <x v="39"/>
    <x v="0"/>
    <n v="34180.440762574857"/>
    <n v="18679.72902153687"/>
  </r>
  <r>
    <x v="1"/>
    <x v="33"/>
    <x v="15"/>
    <n v="579023.25686805719"/>
    <n v="377799.27583940275"/>
  </r>
  <r>
    <x v="0"/>
    <x v="7"/>
    <x v="0"/>
    <n v="797258.41671721556"/>
    <n v="124131.69628481953"/>
  </r>
  <r>
    <x v="0"/>
    <x v="3"/>
    <x v="3"/>
    <n v="692181.19883938553"/>
    <n v="445572.98919045023"/>
  </r>
  <r>
    <x v="2"/>
    <x v="2"/>
    <x v="16"/>
    <n v="10444.992833180711"/>
    <n v="2629.7464369178424"/>
  </r>
  <r>
    <x v="3"/>
    <x v="0"/>
    <x v="0"/>
    <n v="178333.99524591863"/>
    <n v="120391.84905882434"/>
  </r>
  <r>
    <x v="0"/>
    <x v="37"/>
    <x v="20"/>
    <n v="40771.565193615206"/>
    <n v="22909.806763872602"/>
  </r>
  <r>
    <x v="3"/>
    <x v="37"/>
    <x v="20"/>
    <n v="11183.633128928283"/>
    <n v="6508.9659234730989"/>
  </r>
  <r>
    <x v="2"/>
    <x v="34"/>
    <x v="15"/>
    <n v="7895.433760052867"/>
    <n v="1467.9870957820849"/>
  </r>
  <r>
    <x v="1"/>
    <x v="5"/>
    <x v="13"/>
    <n v="34894.374994505255"/>
    <n v="17665.55557615319"/>
  </r>
  <r>
    <x v="0"/>
    <x v="25"/>
    <x v="5"/>
    <n v="36759.424263877285"/>
    <n v="19206.529650352546"/>
  </r>
  <r>
    <x v="3"/>
    <x v="7"/>
    <x v="13"/>
    <n v="248239.81385535636"/>
    <n v="41797.712333476629"/>
  </r>
  <r>
    <x v="1"/>
    <x v="8"/>
    <x v="31"/>
    <n v="1053240.8072654135"/>
    <n v="560095.43464539922"/>
  </r>
  <r>
    <x v="1"/>
    <x v="8"/>
    <x v="36"/>
    <n v="1027610.2386625131"/>
    <n v="533731.72955441207"/>
  </r>
  <r>
    <x v="0"/>
    <x v="11"/>
    <x v="14"/>
    <n v="1441.1281238996946"/>
    <n v="193.19085752674999"/>
  </r>
  <r>
    <x v="1"/>
    <x v="13"/>
    <x v="14"/>
    <n v="0"/>
    <n v="0"/>
  </r>
  <r>
    <x v="3"/>
    <x v="13"/>
    <x v="14"/>
    <n v="20023.041151537214"/>
    <n v="5068.020265921562"/>
  </r>
  <r>
    <x v="0"/>
    <x v="13"/>
    <x v="14"/>
    <n v="58381.590267075568"/>
    <n v="15181.131930342379"/>
  </r>
  <r>
    <x v="2"/>
    <x v="25"/>
    <x v="5"/>
    <n v="61628.41965680095"/>
    <n v="31651.15324039328"/>
  </r>
  <r>
    <x v="2"/>
    <x v="7"/>
    <x v="4"/>
    <n v="1398294.8339913909"/>
    <n v="240781.07304968956"/>
  </r>
  <r>
    <x v="1"/>
    <x v="2"/>
    <x v="4"/>
    <n v="43085.36404428527"/>
    <n v="23291.643206458742"/>
  </r>
  <r>
    <x v="0"/>
    <x v="7"/>
    <x v="13"/>
    <n v="749766.08750810777"/>
    <n v="116233.51027424153"/>
  </r>
  <r>
    <x v="0"/>
    <x v="8"/>
    <x v="32"/>
    <n v="-380500.22194230644"/>
    <n v="3634.6384900947323"/>
  </r>
  <r>
    <x v="1"/>
    <x v="14"/>
    <x v="38"/>
    <n v="7.8863483206150997"/>
    <n v="9.5731760398593995"/>
  </r>
  <r>
    <x v="0"/>
    <x v="1"/>
    <x v="20"/>
    <n v="343839.04775994719"/>
    <n v="129420.83062003684"/>
  </r>
  <r>
    <x v="3"/>
    <x v="1"/>
    <x v="4"/>
    <n v="-48198.409606733818"/>
    <n v="-18107.018179957402"/>
  </r>
  <r>
    <x v="0"/>
    <x v="1"/>
    <x v="2"/>
    <n v="-153311.41883085953"/>
    <n v="-58010.998929548514"/>
  </r>
  <r>
    <x v="2"/>
    <x v="33"/>
    <x v="22"/>
    <n v="998076.93461079057"/>
    <n v="655893.61375230236"/>
  </r>
  <r>
    <x v="1"/>
    <x v="34"/>
    <x v="22"/>
    <n v="34208.111597166775"/>
    <n v="18755.0028711497"/>
  </r>
  <r>
    <x v="3"/>
    <x v="34"/>
    <x v="22"/>
    <n v="11791.716383707899"/>
    <n v="6165.6498591929467"/>
  </r>
  <r>
    <x v="2"/>
    <x v="27"/>
    <x v="8"/>
    <n v="3081622.8383904831"/>
    <n v="1317186.3503320303"/>
  </r>
  <r>
    <x v="2"/>
    <x v="16"/>
    <x v="19"/>
    <n v="2770381.7508380325"/>
    <n v="1081599.3453587997"/>
  </r>
  <r>
    <x v="2"/>
    <x v="17"/>
    <x v="21"/>
    <n v="2288490.4053712403"/>
    <n v="1314704.7171896624"/>
  </r>
  <r>
    <x v="0"/>
    <x v="37"/>
    <x v="5"/>
    <n v="4839.2373084304782"/>
    <n v="975.18765997573735"/>
  </r>
  <r>
    <x v="0"/>
    <x v="1"/>
    <x v="17"/>
    <n v="449349.74404868193"/>
    <n v="163674.40044728125"/>
  </r>
  <r>
    <x v="1"/>
    <x v="18"/>
    <x v="23"/>
    <n v="0"/>
    <n v="0"/>
  </r>
  <r>
    <x v="2"/>
    <x v="16"/>
    <x v="30"/>
    <n v="37972.954625283906"/>
    <n v="4283.3772004142083"/>
  </r>
  <r>
    <x v="0"/>
    <x v="19"/>
    <x v="23"/>
    <n v="1757916.8056504198"/>
    <n v="671419.93725974916"/>
  </r>
  <r>
    <x v="1"/>
    <x v="19"/>
    <x v="39"/>
    <n v="0"/>
    <n v="0"/>
  </r>
  <r>
    <x v="2"/>
    <x v="18"/>
    <x v="17"/>
    <n v="-23.649294983960701"/>
    <n v="-5.1538268499323996"/>
  </r>
  <r>
    <x v="1"/>
    <x v="21"/>
    <x v="25"/>
    <n v="0"/>
    <n v="0"/>
  </r>
  <r>
    <x v="1"/>
    <x v="34"/>
    <x v="5"/>
    <n v="-38.7537126700283"/>
    <n v="6.2864983025005001"/>
  </r>
  <r>
    <x v="1"/>
    <x v="7"/>
    <x v="3"/>
    <n v="179246.80589885413"/>
    <n v="-89704.130036098679"/>
  </r>
  <r>
    <x v="0"/>
    <x v="3"/>
    <x v="0"/>
    <n v="45.673978378620497"/>
    <n v="-42.606903771904399"/>
  </r>
  <r>
    <x v="1"/>
    <x v="15"/>
    <x v="13"/>
    <n v="3427.9863800370476"/>
    <n v="634.63276266115759"/>
  </r>
  <r>
    <x v="3"/>
    <x v="8"/>
    <x v="48"/>
    <n v="414438.0500137491"/>
    <n v="241704.90626335371"/>
  </r>
  <r>
    <x v="3"/>
    <x v="22"/>
    <x v="22"/>
    <n v="-753.25178752024715"/>
    <n v="-1124.7003741579992"/>
  </r>
  <r>
    <x v="0"/>
    <x v="8"/>
    <x v="37"/>
    <n v="81585.500195981294"/>
    <n v="240693.90569021518"/>
  </r>
  <r>
    <x v="3"/>
    <x v="7"/>
    <x v="18"/>
    <n v="276569.00705873471"/>
    <n v="50262.411920096194"/>
  </r>
  <r>
    <x v="0"/>
    <x v="31"/>
    <x v="34"/>
    <n v="1369057.2558351606"/>
    <n v="769648.7796802941"/>
  </r>
  <r>
    <x v="2"/>
    <x v="24"/>
    <x v="12"/>
    <n v="172439.64180619566"/>
    <n v="47887.351278905669"/>
  </r>
  <r>
    <x v="3"/>
    <x v="24"/>
    <x v="33"/>
    <n v="5815.6989910049888"/>
    <n v="677.11781390993633"/>
  </r>
  <r>
    <x v="0"/>
    <x v="3"/>
    <x v="68"/>
    <n v="0"/>
    <n v="0"/>
  </r>
  <r>
    <x v="0"/>
    <x v="1"/>
    <x v="39"/>
    <n v="1756511.9965338635"/>
    <n v="666397.08605042682"/>
  </r>
  <r>
    <x v="1"/>
    <x v="10"/>
    <x v="35"/>
    <n v="0"/>
    <n v="0"/>
  </r>
  <r>
    <x v="0"/>
    <x v="2"/>
    <x v="16"/>
    <n v="4309.266362248296"/>
    <n v="1255.7705173443874"/>
  </r>
  <r>
    <x v="0"/>
    <x v="38"/>
    <x v="28"/>
    <n v="1366604.2240095767"/>
    <n v="765741.70817176823"/>
  </r>
  <r>
    <x v="2"/>
    <x v="38"/>
    <x v="48"/>
    <n v="82636.701321313725"/>
    <n v="24666.172317820892"/>
  </r>
  <r>
    <x v="3"/>
    <x v="35"/>
    <x v="9"/>
    <n v="22175.567371986606"/>
    <n v="6712.5992331851394"/>
  </r>
  <r>
    <x v="2"/>
    <x v="8"/>
    <x v="50"/>
    <n v="-646135.00347989192"/>
    <n v="-31866.877362917519"/>
  </r>
  <r>
    <x v="3"/>
    <x v="12"/>
    <x v="32"/>
    <n v="505813.09049127233"/>
    <n v="185971.17772332337"/>
  </r>
  <r>
    <x v="3"/>
    <x v="8"/>
    <x v="14"/>
    <n v="-115195.77329231949"/>
    <n v="2007.8344684894093"/>
  </r>
  <r>
    <x v="0"/>
    <x v="29"/>
    <x v="30"/>
    <n v="96048.511163620642"/>
    <n v="31692.688233498226"/>
  </r>
  <r>
    <x v="0"/>
    <x v="30"/>
    <x v="35"/>
    <n v="1711550.9815454106"/>
    <n v="659235.84132119175"/>
  </r>
  <r>
    <x v="3"/>
    <x v="10"/>
    <x v="35"/>
    <n v="3927.8958655026695"/>
    <n v="420.98809184336687"/>
  </r>
  <r>
    <x v="1"/>
    <x v="32"/>
    <x v="36"/>
    <n v="0"/>
    <n v="0"/>
  </r>
  <r>
    <x v="2"/>
    <x v="32"/>
    <x v="7"/>
    <n v="25931.695736182228"/>
    <n v="1790.3808087079478"/>
  </r>
  <r>
    <x v="0"/>
    <x v="32"/>
    <x v="7"/>
    <n v="9080.6913535948224"/>
    <n v="551.46814567104525"/>
  </r>
  <r>
    <x v="0"/>
    <x v="27"/>
    <x v="9"/>
    <n v="-986.83439106966091"/>
    <n v="-10.667683748069599"/>
  </r>
  <r>
    <x v="1"/>
    <x v="32"/>
    <x v="14"/>
    <n v="0"/>
    <n v="0"/>
  </r>
  <r>
    <x v="2"/>
    <x v="8"/>
    <x v="26"/>
    <n v="-669567.82340499747"/>
    <n v="-33407.970455892522"/>
  </r>
  <r>
    <x v="0"/>
    <x v="29"/>
    <x v="37"/>
    <n v="1711940.0633628096"/>
    <n v="660701.69308045227"/>
  </r>
  <r>
    <x v="1"/>
    <x v="31"/>
    <x v="7"/>
    <n v="-286.1500371466048"/>
    <n v="-276.9219454191811"/>
  </r>
  <r>
    <x v="1"/>
    <x v="31"/>
    <x v="9"/>
    <n v="-249.41141984582859"/>
    <n v="-245.09169387274019"/>
  </r>
  <r>
    <x v="1"/>
    <x v="3"/>
    <x v="2"/>
    <n v="-32.672885432680197"/>
    <n v="-75.327970636197705"/>
  </r>
  <r>
    <x v="3"/>
    <x v="14"/>
    <x v="41"/>
    <n v="22.242520707336901"/>
    <n v="14.3834747530898"/>
  </r>
  <r>
    <x v="2"/>
    <x v="32"/>
    <x v="10"/>
    <n v="3001901.7636449686"/>
    <n v="1254619.4897780395"/>
  </r>
  <r>
    <x v="1"/>
    <x v="16"/>
    <x v="24"/>
    <n v="0"/>
    <n v="0"/>
  </r>
  <r>
    <x v="1"/>
    <x v="20"/>
    <x v="18"/>
    <n v="0"/>
    <n v="0"/>
  </r>
  <r>
    <x v="1"/>
    <x v="20"/>
    <x v="17"/>
    <n v="0"/>
    <n v="0"/>
  </r>
  <r>
    <x v="0"/>
    <x v="22"/>
    <x v="50"/>
    <n v="10515.225937347694"/>
    <n v="816.07079620172897"/>
  </r>
  <r>
    <x v="0"/>
    <x v="31"/>
    <x v="7"/>
    <n v="-301.05045115981949"/>
    <n v="-132.1538374862796"/>
  </r>
  <r>
    <x v="3"/>
    <x v="31"/>
    <x v="10"/>
    <n v="-283.04712027262741"/>
    <n v="-191.65036182674791"/>
  </r>
  <r>
    <x v="1"/>
    <x v="31"/>
    <x v="14"/>
    <n v="-223.43166414327141"/>
    <n v="-222.6063134402828"/>
  </r>
  <r>
    <x v="2"/>
    <x v="32"/>
    <x v="14"/>
    <n v="276.73845773772422"/>
    <n v="-22.096955019167801"/>
  </r>
  <r>
    <x v="0"/>
    <x v="24"/>
    <x v="11"/>
    <n v="187.315555310566"/>
    <n v="46.455458990354302"/>
  </r>
  <r>
    <x v="1"/>
    <x v="18"/>
    <x v="39"/>
    <n v="0"/>
    <n v="0"/>
  </r>
  <r>
    <x v="3"/>
    <x v="20"/>
    <x v="17"/>
    <n v="2854.5453989198722"/>
    <n v="140.70057086571481"/>
  </r>
  <r>
    <x v="2"/>
    <x v="17"/>
    <x v="10"/>
    <n v="-324.93881301988449"/>
    <n v="-257.86308232993639"/>
  </r>
  <r>
    <x v="1"/>
    <x v="28"/>
    <x v="28"/>
    <n v="875.57929593787867"/>
    <n v="123.5778527770417"/>
  </r>
  <r>
    <x v="0"/>
    <x v="17"/>
    <x v="34"/>
    <n v="1344.2313891171309"/>
    <n v="97.074612819046905"/>
  </r>
  <r>
    <x v="2"/>
    <x v="20"/>
    <x v="18"/>
    <n v="1238.8030741173004"/>
    <n v="26.716871086957799"/>
  </r>
  <r>
    <x v="0"/>
    <x v="10"/>
    <x v="35"/>
    <n v="13232.364464838487"/>
    <n v="1553.6980172069636"/>
  </r>
  <r>
    <x v="3"/>
    <x v="16"/>
    <x v="23"/>
    <n v="271.72755222728921"/>
    <n v="28.020801268320199"/>
  </r>
  <r>
    <x v="0"/>
    <x v="34"/>
    <x v="20"/>
    <n v="339.31499672325577"/>
    <n v="-3.6400260691302"/>
  </r>
  <r>
    <x v="2"/>
    <x v="29"/>
    <x v="23"/>
    <n v="20912.287741774922"/>
    <n v="1184.8858720825515"/>
  </r>
  <r>
    <x v="0"/>
    <x v="26"/>
    <x v="39"/>
    <n v="103.5183191374194"/>
    <n v="22.705561786387101"/>
  </r>
  <r>
    <x v="0"/>
    <x v="39"/>
    <x v="13"/>
    <n v="-25.061560721044799"/>
    <n v="-22.950541304389098"/>
  </r>
  <r>
    <x v="1"/>
    <x v="3"/>
    <x v="1"/>
    <n v="50.090219459545402"/>
    <n v="-64.788499791277104"/>
  </r>
  <r>
    <x v="0"/>
    <x v="36"/>
    <x v="36"/>
    <n v="9453.9087390623408"/>
    <n v="998.30396214622226"/>
  </r>
  <r>
    <x v="2"/>
    <x v="36"/>
    <x v="11"/>
    <n v="228.9613786290931"/>
    <n v="29.640696094719601"/>
  </r>
  <r>
    <x v="1"/>
    <x v="36"/>
    <x v="14"/>
    <n v="0"/>
    <n v="0"/>
  </r>
  <r>
    <x v="0"/>
    <x v="36"/>
    <x v="9"/>
    <n v="-995.09161493320005"/>
    <n v="386.85343996885871"/>
  </r>
  <r>
    <x v="1"/>
    <x v="35"/>
    <x v="32"/>
    <n v="0"/>
    <n v="0"/>
  </r>
  <r>
    <x v="2"/>
    <x v="39"/>
    <x v="4"/>
    <n v="48.824628322967001"/>
    <n v="7.8544541166807003"/>
  </r>
  <r>
    <x v="1"/>
    <x v="35"/>
    <x v="50"/>
    <n v="0"/>
    <n v="0"/>
  </r>
  <r>
    <x v="3"/>
    <x v="39"/>
    <x v="29"/>
    <n v="1131.0010119433427"/>
    <n v="130.64948858348751"/>
  </r>
  <r>
    <x v="2"/>
    <x v="23"/>
    <x v="8"/>
    <n v="351.3817777722777"/>
    <n v="89.882108354116994"/>
  </r>
  <r>
    <x v="2"/>
    <x v="16"/>
    <x v="39"/>
    <n v="402.73247528600677"/>
    <n v="125.7896547323171"/>
  </r>
  <r>
    <x v="3"/>
    <x v="22"/>
    <x v="50"/>
    <n v="1604.9922711825566"/>
    <n v="166.43927648857149"/>
  </r>
  <r>
    <x v="1"/>
    <x v="29"/>
    <x v="23"/>
    <n v="0"/>
    <n v="0"/>
  </r>
  <r>
    <x v="0"/>
    <x v="0"/>
    <x v="4"/>
    <n v="-33.482374650866902"/>
    <n v="-19.8312764272568"/>
  </r>
  <r>
    <x v="1"/>
    <x v="38"/>
    <x v="8"/>
    <n v="8783.2164600295382"/>
    <n v="897.89862101083895"/>
  </r>
  <r>
    <x v="0"/>
    <x v="38"/>
    <x v="8"/>
    <n v="9347.0030451231323"/>
    <n v="715.85497635066065"/>
  </r>
  <r>
    <x v="1"/>
    <x v="38"/>
    <x v="36"/>
    <n v="-82.527455419614697"/>
    <n v="-34.909407143966497"/>
  </r>
  <r>
    <x v="1"/>
    <x v="38"/>
    <x v="9"/>
    <n v="-0.96786402735249999"/>
    <n v="3.0624526680764999"/>
  </r>
  <r>
    <x v="0"/>
    <x v="6"/>
    <x v="2"/>
    <n v="127.6106963799417"/>
    <n v="14.6131156016551"/>
  </r>
  <r>
    <x v="1"/>
    <x v="40"/>
    <x v="61"/>
    <n v="10787.134492413625"/>
    <n v="3659.9915733318967"/>
  </r>
  <r>
    <x v="2"/>
    <x v="40"/>
    <x v="21"/>
    <n v="13150.384893803017"/>
    <n v="1270.8242536808605"/>
  </r>
  <r>
    <x v="3"/>
    <x v="14"/>
    <x v="16"/>
    <n v="-40.320652774016402"/>
    <n v="-20.525095142341801"/>
  </r>
  <r>
    <x v="3"/>
    <x v="37"/>
    <x v="0"/>
    <n v="12.7426656023645"/>
    <n v="-1.6475239948511"/>
  </r>
  <r>
    <x v="0"/>
    <x v="3"/>
    <x v="38"/>
    <n v="-0.53142095329640004"/>
    <n v="0.28895300085999998"/>
  </r>
  <r>
    <x v="2"/>
    <x v="39"/>
    <x v="41"/>
    <n v="37.816864475976999"/>
    <n v="3.1934634957344001"/>
  </r>
  <r>
    <x v="2"/>
    <x v="3"/>
    <x v="49"/>
    <n v="-116.392700683157"/>
    <n v="-11.441499118400399"/>
  </r>
  <r>
    <x v="1"/>
    <x v="15"/>
    <x v="4"/>
    <n v="36.939035169429701"/>
    <n v="-10.534122402028901"/>
  </r>
  <r>
    <x v="0"/>
    <x v="36"/>
    <x v="50"/>
    <n v="376.86500165336611"/>
    <n v="224.2720764939537"/>
  </r>
  <r>
    <x v="3"/>
    <x v="17"/>
    <x v="10"/>
    <n v="-160.15086032208521"/>
    <n v="-151.16941445487461"/>
  </r>
  <r>
    <x v="1"/>
    <x v="24"/>
    <x v="50"/>
    <n v="0"/>
    <n v="0"/>
  </r>
  <r>
    <x v="2"/>
    <x v="6"/>
    <x v="38"/>
    <n v="-58.196350341578501"/>
    <n v="-5.7207495592001996"/>
  </r>
  <r>
    <x v="2"/>
    <x v="41"/>
    <x v="26"/>
    <n v="-76.990385096158207"/>
    <n v="-34.328787928171799"/>
  </r>
  <r>
    <x v="1"/>
    <x v="30"/>
    <x v="19"/>
    <n v="0"/>
    <n v="0"/>
  </r>
  <r>
    <x v="0"/>
    <x v="14"/>
    <x v="41"/>
    <n v="-43.036328800494601"/>
    <n v="-32.635401723735697"/>
  </r>
  <r>
    <x v="0"/>
    <x v="40"/>
    <x v="28"/>
    <n v="52.1607804648269"/>
    <n v="29.7136480661615"/>
  </r>
  <r>
    <x v="2"/>
    <x v="0"/>
    <x v="41"/>
    <n v="-2.6490888059067998"/>
    <n v="-13.4034906587612"/>
  </r>
  <r>
    <x v="3"/>
    <x v="9"/>
    <x v="20"/>
    <n v="-71.202609686124404"/>
    <n v="-28.809858571421099"/>
  </r>
  <r>
    <x v="3"/>
    <x v="9"/>
    <x v="15"/>
    <n v="-71.202609686124404"/>
    <n v="-28.809858571421099"/>
  </r>
  <r>
    <x v="1"/>
    <x v="10"/>
    <x v="26"/>
    <n v="0"/>
    <n v="0"/>
  </r>
  <r>
    <x v="3"/>
    <x v="10"/>
    <x v="26"/>
    <n v="235.79081156631111"/>
    <n v="14.775018452038299"/>
  </r>
  <r>
    <x v="2"/>
    <x v="30"/>
    <x v="30"/>
    <n v="361.92460749422679"/>
    <n v="55.575824484013303"/>
  </r>
  <r>
    <x v="2"/>
    <x v="40"/>
    <x v="27"/>
    <n v="258.51347230132131"/>
    <n v="39.011797588220503"/>
  </r>
  <r>
    <x v="3"/>
    <x v="41"/>
    <x v="35"/>
    <n v="47.467171370845001"/>
    <n v="5.9356542566624997"/>
  </r>
  <r>
    <x v="3"/>
    <x v="30"/>
    <x v="19"/>
    <n v="-95.934797762897901"/>
    <n v="-10.439795274451599"/>
  </r>
  <r>
    <x v="3"/>
    <x v="21"/>
    <x v="23"/>
    <n v="44.1851025099553"/>
    <n v="10.736480283539199"/>
  </r>
  <r>
    <x v="3"/>
    <x v="13"/>
    <x v="25"/>
    <n v="-132.9290952171954"/>
    <n v="-40.690527553283097"/>
  </r>
  <r>
    <x v="2"/>
    <x v="13"/>
    <x v="19"/>
    <n v="-70.574258413473601"/>
    <n v="-17.5579210499106"/>
  </r>
  <r>
    <x v="1"/>
    <x v="13"/>
    <x v="26"/>
    <n v="0"/>
    <n v="0"/>
  </r>
  <r>
    <x v="2"/>
    <x v="28"/>
    <x v="8"/>
    <n v="33.988430591429299"/>
    <n v="280.46029849408808"/>
  </r>
  <r>
    <x v="3"/>
    <x v="13"/>
    <x v="33"/>
    <n v="-337.52442375160291"/>
    <n v="-43.648395152737898"/>
  </r>
  <r>
    <x v="0"/>
    <x v="4"/>
    <x v="47"/>
    <n v="-32.421717577849002"/>
    <n v="-17.245113121085801"/>
  </r>
  <r>
    <x v="1"/>
    <x v="22"/>
    <x v="25"/>
    <n v="0"/>
    <n v="0"/>
  </r>
  <r>
    <x v="0"/>
    <x v="22"/>
    <x v="37"/>
    <n v="-7.1139777159140998"/>
    <n v="13.990623676637"/>
  </r>
  <r>
    <x v="1"/>
    <x v="12"/>
    <x v="35"/>
    <n v="0"/>
    <n v="0"/>
  </r>
  <r>
    <x v="3"/>
    <x v="12"/>
    <x v="26"/>
    <n v="-62.5622220399868"/>
    <n v="-26.3870227834167"/>
  </r>
  <r>
    <x v="0"/>
    <x v="12"/>
    <x v="23"/>
    <n v="-119.9639309033881"/>
    <n v="-42.8410948957196"/>
  </r>
  <r>
    <x v="2"/>
    <x v="5"/>
    <x v="38"/>
    <n v="8.1085691730558995"/>
    <n v="7.1048961684287004"/>
  </r>
  <r>
    <x v="0"/>
    <x v="3"/>
    <x v="1"/>
    <n v="-55.054791631519798"/>
    <n v="-90.225616570397705"/>
  </r>
  <r>
    <x v="0"/>
    <x v="35"/>
    <x v="2"/>
    <n v="-7.2734543037844999"/>
    <n v="-8.6342959918566997"/>
  </r>
  <r>
    <x v="0"/>
    <x v="35"/>
    <x v="6"/>
    <n v="-7.2734543037844999"/>
    <n v="-8.6342959918566997"/>
  </r>
  <r>
    <x v="0"/>
    <x v="35"/>
    <x v="15"/>
    <n v="-10.003211323837499"/>
    <n v="-11.8747824392276"/>
  </r>
  <r>
    <x v="2"/>
    <x v="31"/>
    <x v="41"/>
    <n v="0"/>
    <n v="0"/>
  </r>
  <r>
    <x v="0"/>
    <x v="2"/>
    <x v="38"/>
    <n v="60.756030179814204"/>
    <n v="27.224397167883801"/>
  </r>
  <r>
    <x v="1"/>
    <x v="15"/>
    <x v="47"/>
    <n v="-7.0497983305116003"/>
    <n v="-3.2789148906091001"/>
  </r>
  <r>
    <x v="2"/>
    <x v="17"/>
    <x v="7"/>
    <n v="-102.2579939400792"/>
    <n v="-129.1913441249022"/>
  </r>
  <r>
    <x v="3"/>
    <x v="17"/>
    <x v="7"/>
    <n v="-53.9309144057612"/>
    <n v="-24.319976037203102"/>
  </r>
  <r>
    <x v="3"/>
    <x v="17"/>
    <x v="36"/>
    <n v="-122.3537982392328"/>
    <n v="-109.7639580501077"/>
  </r>
  <r>
    <x v="0"/>
    <x v="17"/>
    <x v="12"/>
    <n v="59.5922061058425"/>
    <n v="33.148110145406598"/>
  </r>
  <r>
    <x v="0"/>
    <x v="17"/>
    <x v="50"/>
    <n v="59.5922061058425"/>
    <n v="33.148110145406598"/>
  </r>
  <r>
    <x v="1"/>
    <x v="25"/>
    <x v="52"/>
    <n v="-31.158412143826801"/>
    <n v="-17.4293148258107"/>
  </r>
  <r>
    <x v="1"/>
    <x v="23"/>
    <x v="12"/>
    <n v="-18.290037201573199"/>
    <n v="10.8309569906106"/>
  </r>
  <r>
    <x v="3"/>
    <x v="33"/>
    <x v="0"/>
    <n v="19.126295345270901"/>
    <n v="10.995222994511501"/>
  </r>
  <r>
    <x v="3"/>
    <x v="13"/>
    <x v="11"/>
    <n v="-203.0753233746419"/>
    <n v="-62.856270617475097"/>
  </r>
  <r>
    <x v="3"/>
    <x v="15"/>
    <x v="38"/>
    <n v="10.7351026314661"/>
    <n v="-1.7918370991829"/>
  </r>
  <r>
    <x v="0"/>
    <x v="2"/>
    <x v="49"/>
    <n v="-36.363650724737703"/>
    <n v="-21.323155457703098"/>
  </r>
  <r>
    <x v="2"/>
    <x v="12"/>
    <x v="25"/>
    <n v="68.175033111991496"/>
    <n v="33.669333750274703"/>
  </r>
  <r>
    <x v="2"/>
    <x v="12"/>
    <x v="30"/>
    <n v="120.01850556109829"/>
    <n v="23.843593090614799"/>
  </r>
  <r>
    <x v="2"/>
    <x v="39"/>
    <x v="40"/>
    <n v="0"/>
    <n v="0"/>
  </r>
  <r>
    <x v="1"/>
    <x v="4"/>
    <x v="52"/>
    <n v="-7.0497983305116003"/>
    <n v="-3.2789148906091001"/>
  </r>
  <r>
    <x v="2"/>
    <x v="33"/>
    <x v="59"/>
    <n v="0"/>
    <n v="0"/>
  </r>
  <r>
    <x v="1"/>
    <x v="3"/>
    <x v="62"/>
    <n v="-57.510363118626998"/>
    <n v="-5.4319109915104997"/>
  </r>
  <r>
    <x v="1"/>
    <x v="41"/>
    <x v="35"/>
    <n v="0"/>
    <n v="0"/>
  </r>
  <r>
    <x v="2"/>
    <x v="31"/>
    <x v="52"/>
    <n v="0"/>
    <n v="0"/>
  </r>
  <r>
    <x v="2"/>
    <x v="33"/>
    <x v="43"/>
    <n v="0"/>
    <n v="0"/>
  </r>
  <r>
    <x v="3"/>
    <x v="32"/>
    <x v="37"/>
    <n v="45.077553026430998"/>
    <n v="18.6447420844842"/>
  </r>
  <r>
    <x v="2"/>
    <x v="0"/>
    <x v="38"/>
    <n v="2.8936799461125"/>
    <n v="-2.2080876140068999"/>
  </r>
  <r>
    <x v="1"/>
    <x v="9"/>
    <x v="24"/>
    <n v="0"/>
    <n v="0"/>
  </r>
  <r>
    <x v="1"/>
    <x v="11"/>
    <x v="33"/>
    <n v="0"/>
    <n v="0"/>
  </r>
  <r>
    <x v="2"/>
    <x v="21"/>
    <x v="23"/>
    <n v="109.15263253024951"/>
    <n v="41.992911679618601"/>
  </r>
  <r>
    <x v="3"/>
    <x v="19"/>
    <x v="17"/>
    <n v="166.89045860484401"/>
    <n v="8.4748503513631999"/>
  </r>
  <r>
    <x v="2"/>
    <x v="2"/>
    <x v="49"/>
    <n v="-87.754298722805004"/>
    <n v="-48.047132022585899"/>
  </r>
  <r>
    <x v="2"/>
    <x v="31"/>
    <x v="50"/>
    <n v="52.0318949765106"/>
    <n v="28.685443922527998"/>
  </r>
  <r>
    <x v="0"/>
    <x v="23"/>
    <x v="14"/>
    <n v="-28.9200665719546"/>
    <n v="-21.555867366985101"/>
  </r>
  <r>
    <x v="1"/>
    <x v="0"/>
    <x v="42"/>
    <n v="-5.1288277809234"/>
    <n v="-6.3028520908935004"/>
  </r>
  <r>
    <x v="2"/>
    <x v="13"/>
    <x v="30"/>
    <n v="-14.108909053941799"/>
    <n v="-1.5945631988989"/>
  </r>
  <r>
    <x v="0"/>
    <x v="15"/>
    <x v="42"/>
    <n v="-42.973637638952901"/>
    <n v="-27.069205356194999"/>
  </r>
  <r>
    <x v="2"/>
    <x v="38"/>
    <x v="11"/>
    <n v="-57.097299247063297"/>
    <n v="-24.4534325012484"/>
  </r>
  <r>
    <x v="3"/>
    <x v="32"/>
    <x v="50"/>
    <n v="32.793171294818599"/>
    <n v="18.388484406518401"/>
  </r>
  <r>
    <x v="0"/>
    <x v="3"/>
    <x v="54"/>
    <n v="-32.421717577849002"/>
    <n v="-17.245113121085801"/>
  </r>
  <r>
    <x v="2"/>
    <x v="32"/>
    <x v="19"/>
    <n v="-75.899385271421195"/>
    <n v="-29.778461758427401"/>
  </r>
  <r>
    <x v="1"/>
    <x v="25"/>
    <x v="54"/>
    <n v="-31.158412143826801"/>
    <n v="-17.4293148258107"/>
  </r>
  <r>
    <x v="0"/>
    <x v="4"/>
    <x v="52"/>
    <n v="-32.421717577849002"/>
    <n v="-17.245113121085801"/>
  </r>
  <r>
    <x v="2"/>
    <x v="33"/>
    <x v="55"/>
    <n v="0"/>
    <n v="0"/>
  </r>
  <r>
    <x v="2"/>
    <x v="41"/>
    <x v="0"/>
    <n v="1.2586596295014001"/>
    <n v="-0.1640995409955"/>
  </r>
  <r>
    <x v="1"/>
    <x v="36"/>
    <x v="35"/>
    <n v="0"/>
    <n v="0"/>
  </r>
  <r>
    <x v="1"/>
    <x v="9"/>
    <x v="23"/>
    <n v="0"/>
    <n v="0"/>
  </r>
  <r>
    <x v="3"/>
    <x v="9"/>
    <x v="40"/>
    <n v="-25.630414020992902"/>
    <n v="-14.3281457219661"/>
  </r>
  <r>
    <x v="0"/>
    <x v="35"/>
    <x v="19"/>
    <n v="51.129650184728099"/>
    <n v="-8.7082601810326992"/>
  </r>
  <r>
    <x v="0"/>
    <x v="35"/>
    <x v="35"/>
    <n v="129.1448506200235"/>
    <n v="10.988146597414"/>
  </r>
  <r>
    <x v="0"/>
    <x v="35"/>
    <x v="25"/>
    <n v="56.452809954288298"/>
    <n v="-2.8128846947988002"/>
  </r>
  <r>
    <x v="0"/>
    <x v="0"/>
    <x v="69"/>
    <n v="-37.050334033457403"/>
    <n v="-18.314689324351601"/>
  </r>
  <r>
    <x v="1"/>
    <x v="24"/>
    <x v="29"/>
    <n v="-123.674313575274"/>
    <n v="-5.9087498849686"/>
  </r>
  <r>
    <x v="0"/>
    <x v="20"/>
    <x v="6"/>
    <n v="-72.875223354029302"/>
    <n v="-28.789370582701501"/>
  </r>
  <r>
    <x v="2"/>
    <x v="20"/>
    <x v="29"/>
    <n v="-3.4727417792266002"/>
    <n v="-3.8375640641562998"/>
  </r>
  <r>
    <x v="0"/>
    <x v="20"/>
    <x v="15"/>
    <n v="-83.338360204855604"/>
    <n v="-25.591782264680599"/>
  </r>
  <r>
    <x v="2"/>
    <x v="20"/>
    <x v="13"/>
    <n v="-129.352589150721"/>
    <n v="-6.3693401533285003"/>
  </r>
  <r>
    <x v="1"/>
    <x v="25"/>
    <x v="51"/>
    <n v="-31.158412143826801"/>
    <n v="-17.4293148258107"/>
  </r>
  <r>
    <x v="0"/>
    <x v="6"/>
    <x v="49"/>
    <n v="32.421717577849002"/>
    <n v="17.245113121085801"/>
  </r>
  <r>
    <x v="0"/>
    <x v="35"/>
    <x v="16"/>
    <n v="-3.4029213237026998"/>
    <n v="-4.3476981369666001"/>
  </r>
  <r>
    <x v="3"/>
    <x v="23"/>
    <x v="9"/>
    <n v="-15.887758661394299"/>
    <n v="-21.340036294948298"/>
  </r>
  <r>
    <x v="0"/>
    <x v="0"/>
    <x v="70"/>
    <n v="-88.497306310720205"/>
    <n v="0"/>
  </r>
  <r>
    <x v="2"/>
    <x v="0"/>
    <x v="70"/>
    <n v="-0.3271377638927"/>
    <n v="-0.69899982093349999"/>
  </r>
  <r>
    <x v="0"/>
    <x v="0"/>
    <x v="71"/>
    <n v="-88.497306310720205"/>
    <n v="0"/>
  </r>
  <r>
    <x v="0"/>
    <x v="35"/>
    <x v="45"/>
    <n v="-3.9775486578648001"/>
    <n v="-7.2483110687275998"/>
  </r>
  <r>
    <x v="0"/>
    <x v="35"/>
    <x v="42"/>
    <n v="-3.9775486578648001"/>
    <n v="-7.2483110687275998"/>
  </r>
  <r>
    <x v="3"/>
    <x v="27"/>
    <x v="32"/>
    <n v="-12.284381731612401"/>
    <n v="-0.25625767796580001"/>
  </r>
  <r>
    <x v="0"/>
    <x v="0"/>
    <x v="41"/>
    <n v="18.575164603924701"/>
    <n v="5.3389930094756002"/>
  </r>
  <r>
    <x v="0"/>
    <x v="24"/>
    <x v="39"/>
    <n v="177.243120868933"/>
    <n v="8.5798446390860992"/>
  </r>
  <r>
    <x v="1"/>
    <x v="24"/>
    <x v="35"/>
    <n v="0"/>
    <n v="0"/>
  </r>
  <r>
    <x v="2"/>
    <x v="30"/>
    <x v="22"/>
    <n v="13.531895815902001"/>
    <n v="1.6697921212313001"/>
  </r>
  <r>
    <x v="2"/>
    <x v="35"/>
    <x v="41"/>
    <n v="-28.1121135410833"/>
    <n v="-14.845511983644901"/>
  </r>
  <r>
    <x v="2"/>
    <x v="25"/>
    <x v="41"/>
    <n v="-2.2019479721452999"/>
    <n v="-0.1495240180639"/>
  </r>
  <r>
    <x v="2"/>
    <x v="31"/>
    <x v="13"/>
    <n v="0"/>
    <n v="0"/>
  </r>
  <r>
    <x v="2"/>
    <x v="31"/>
    <x v="15"/>
    <n v="0"/>
    <n v="0"/>
  </r>
  <r>
    <x v="2"/>
    <x v="31"/>
    <x v="19"/>
    <n v="0"/>
    <n v="0"/>
  </r>
  <r>
    <x v="2"/>
    <x v="31"/>
    <x v="26"/>
    <n v="167.91947343488999"/>
    <n v="29.037421833842998"/>
  </r>
  <r>
    <x v="0"/>
    <x v="41"/>
    <x v="37"/>
    <n v="-183.19497678251699"/>
    <n v="-7.9195875222784"/>
  </r>
  <r>
    <x v="0"/>
    <x v="4"/>
    <x v="54"/>
    <n v="-32.421717577849002"/>
    <n v="-17.245113121085801"/>
  </r>
  <r>
    <x v="1"/>
    <x v="15"/>
    <x v="54"/>
    <n v="-34.830541423342503"/>
    <n v="-17.374882365514001"/>
  </r>
  <r>
    <x v="2"/>
    <x v="3"/>
    <x v="60"/>
    <n v="-79.394051455336907"/>
    <n v="-5.8622428961011996"/>
  </r>
  <r>
    <x v="1"/>
    <x v="25"/>
    <x v="47"/>
    <n v="-31.158412143826801"/>
    <n v="-17.4293148258107"/>
  </r>
  <r>
    <x v="2"/>
    <x v="23"/>
    <x v="37"/>
    <n v="-49.803048970801001"/>
    <n v="33.087189872007301"/>
  </r>
  <r>
    <x v="1"/>
    <x v="23"/>
    <x v="30"/>
    <n v="0"/>
    <n v="0"/>
  </r>
  <r>
    <x v="2"/>
    <x v="11"/>
    <x v="35"/>
    <n v="-74.773321086524305"/>
    <n v="-22.9109674574709"/>
  </r>
  <r>
    <x v="1"/>
    <x v="24"/>
    <x v="22"/>
    <n v="0"/>
    <n v="0"/>
  </r>
  <r>
    <x v="1"/>
    <x v="19"/>
    <x v="13"/>
    <n v="-3.3202965521593"/>
    <n v="-3.5600557792149998"/>
  </r>
  <r>
    <x v="3"/>
    <x v="38"/>
    <x v="36"/>
    <n v="57.717657444049003"/>
    <n v="53.971427669210698"/>
  </r>
  <r>
    <x v="0"/>
    <x v="10"/>
    <x v="18"/>
    <n v="-26.3582442952289"/>
    <n v="-5.7568766931457001"/>
  </r>
  <r>
    <x v="2"/>
    <x v="41"/>
    <x v="13"/>
    <n v="1.2586596295014001"/>
    <n v="-0.1640995409955"/>
  </r>
  <r>
    <x v="1"/>
    <x v="1"/>
    <x v="5"/>
    <n v="-778473.86406155152"/>
    <n v="-303290.66376963601"/>
  </r>
  <r>
    <x v="2"/>
    <x v="39"/>
    <x v="6"/>
    <n v="1012967.6697580421"/>
    <n v="665621.22273446328"/>
  </r>
  <r>
    <x v="2"/>
    <x v="5"/>
    <x v="1"/>
    <n v="1035188.9194168088"/>
    <n v="675598.50058712205"/>
  </r>
  <r>
    <x v="2"/>
    <x v="15"/>
    <x v="29"/>
    <n v="1015996.1374599083"/>
    <n v="665301.85828112951"/>
  </r>
  <r>
    <x v="2"/>
    <x v="0"/>
    <x v="29"/>
    <n v="73902.375093185794"/>
    <n v="39165.111207030815"/>
  </r>
  <r>
    <x v="3"/>
    <x v="4"/>
    <x v="4"/>
    <n v="171027.06278309677"/>
    <n v="114828.248709448"/>
  </r>
  <r>
    <x v="2"/>
    <x v="2"/>
    <x v="4"/>
    <n v="65417.410419907195"/>
    <n v="37181.059917293343"/>
  </r>
  <r>
    <x v="2"/>
    <x v="25"/>
    <x v="3"/>
    <n v="6996.310359774483"/>
    <n v="1003.7971284422994"/>
  </r>
  <r>
    <x v="2"/>
    <x v="33"/>
    <x v="20"/>
    <n v="13418.820132152787"/>
    <n v="3683.9893888356009"/>
  </r>
  <r>
    <x v="1"/>
    <x v="25"/>
    <x v="3"/>
    <n v="3006.8701124295071"/>
    <n v="582.69031987533856"/>
  </r>
  <r>
    <x v="0"/>
    <x v="2"/>
    <x v="4"/>
    <n v="34930.033131627701"/>
    <n v="20016.143709562381"/>
  </r>
  <r>
    <x v="1"/>
    <x v="3"/>
    <x v="13"/>
    <n v="-54.774451804259598"/>
    <n v="-91.586114558121807"/>
  </r>
  <r>
    <x v="3"/>
    <x v="7"/>
    <x v="15"/>
    <n v="268355.0849575866"/>
    <n v="43897.795435613698"/>
  </r>
  <r>
    <x v="0"/>
    <x v="8"/>
    <x v="9"/>
    <n v="-534481.62323270109"/>
    <n v="-36995.292604526083"/>
  </r>
  <r>
    <x v="2"/>
    <x v="8"/>
    <x v="8"/>
    <n v="-865522.91862120328"/>
    <n v="-71294.23179497938"/>
  </r>
  <r>
    <x v="3"/>
    <x v="8"/>
    <x v="31"/>
    <n v="-169256.28787057914"/>
    <n v="-9472.4139539062653"/>
  </r>
  <r>
    <x v="2"/>
    <x v="11"/>
    <x v="7"/>
    <n v="130467.64915639682"/>
    <n v="36037.966993466951"/>
  </r>
  <r>
    <x v="3"/>
    <x v="12"/>
    <x v="11"/>
    <n v="7297.6011390744343"/>
    <n v="1272.3395708849921"/>
  </r>
  <r>
    <x v="1"/>
    <x v="12"/>
    <x v="11"/>
    <n v="0"/>
    <n v="0"/>
  </r>
  <r>
    <x v="2"/>
    <x v="13"/>
    <x v="12"/>
    <n v="17651.047013535375"/>
    <n v="770.68644472824303"/>
  </r>
  <r>
    <x v="3"/>
    <x v="7"/>
    <x v="0"/>
    <n v="254534.3905482252"/>
    <n v="42664.98360665216"/>
  </r>
  <r>
    <x v="3"/>
    <x v="7"/>
    <x v="29"/>
    <n v="248676.59104067986"/>
    <n v="41499.141980221357"/>
  </r>
  <r>
    <x v="2"/>
    <x v="3"/>
    <x v="0"/>
    <n v="626.43416657770183"/>
    <n v="11.2283653434404"/>
  </r>
  <r>
    <x v="3"/>
    <x v="7"/>
    <x v="6"/>
    <n v="255451.30144796212"/>
    <n v="43101.969286229258"/>
  </r>
  <r>
    <x v="0"/>
    <x v="6"/>
    <x v="13"/>
    <n v="76.613814198168001"/>
    <n v="-7.9709905289062997"/>
  </r>
  <r>
    <x v="2"/>
    <x v="7"/>
    <x v="3"/>
    <n v="1370559.904777478"/>
    <n v="238024.80861040356"/>
  </r>
  <r>
    <x v="2"/>
    <x v="7"/>
    <x v="20"/>
    <n v="1377126.9027215859"/>
    <n v="237518.51553439419"/>
  </r>
  <r>
    <x v="0"/>
    <x v="7"/>
    <x v="5"/>
    <n v="822665.00562134525"/>
    <n v="126473.84155366986"/>
  </r>
  <r>
    <x v="1"/>
    <x v="8"/>
    <x v="12"/>
    <n v="1230576.7141049879"/>
    <n v="616289.03426563204"/>
  </r>
  <r>
    <x v="1"/>
    <x v="8"/>
    <x v="33"/>
    <n v="1206945.8316625205"/>
    <n v="598617.59963711258"/>
  </r>
  <r>
    <x v="2"/>
    <x v="1"/>
    <x v="5"/>
    <n v="548482.61111731187"/>
    <n v="209297.65374524242"/>
  </r>
  <r>
    <x v="2"/>
    <x v="1"/>
    <x v="13"/>
    <n v="-278590.6848185116"/>
    <n v="-105525.00287138326"/>
  </r>
  <r>
    <x v="3"/>
    <x v="1"/>
    <x v="15"/>
    <n v="104051.18042771475"/>
    <n v="38704.308007290929"/>
  </r>
  <r>
    <x v="3"/>
    <x v="1"/>
    <x v="29"/>
    <n v="-48049.406832659843"/>
    <n v="-18131.495241455195"/>
  </r>
  <r>
    <x v="2"/>
    <x v="7"/>
    <x v="22"/>
    <n v="1371903.5577387032"/>
    <n v="237802.20218623031"/>
  </r>
  <r>
    <x v="1"/>
    <x v="37"/>
    <x v="5"/>
    <n v="5057.0228536256955"/>
    <n v="1132.7510673636059"/>
  </r>
  <r>
    <x v="1"/>
    <x v="0"/>
    <x v="1"/>
    <n v="4406.1448941512363"/>
    <n v="954.82699171802176"/>
  </r>
  <r>
    <x v="3"/>
    <x v="1"/>
    <x v="18"/>
    <n v="109642.16448871326"/>
    <n v="39098.987806069286"/>
  </r>
  <r>
    <x v="0"/>
    <x v="18"/>
    <x v="30"/>
    <n v="1744920.6388318373"/>
    <n v="671327.33362635062"/>
  </r>
  <r>
    <x v="2"/>
    <x v="19"/>
    <x v="23"/>
    <n v="2807440.4449887061"/>
    <n v="1100066.7781051777"/>
  </r>
  <r>
    <x v="3"/>
    <x v="19"/>
    <x v="23"/>
    <n v="544158.47910041595"/>
    <n v="205285.37815736351"/>
  </r>
  <r>
    <x v="2"/>
    <x v="19"/>
    <x v="24"/>
    <n v="205422.92685056964"/>
    <n v="63080.713001046919"/>
  </r>
  <r>
    <x v="3"/>
    <x v="21"/>
    <x v="19"/>
    <n v="4472.5053214459267"/>
    <n v="283.16333817722301"/>
  </r>
  <r>
    <x v="2"/>
    <x v="19"/>
    <x v="39"/>
    <n v="29712.605285844584"/>
    <n v="3141.4226633837402"/>
  </r>
  <r>
    <x v="2"/>
    <x v="14"/>
    <x v="4"/>
    <n v="10301.8024562384"/>
    <n v="1848.1389016381188"/>
  </r>
  <r>
    <x v="3"/>
    <x v="22"/>
    <x v="39"/>
    <n v="-1655.4280202292953"/>
    <n v="-1339.4036224946922"/>
  </r>
  <r>
    <x v="0"/>
    <x v="8"/>
    <x v="19"/>
    <n v="-384412.83447364508"/>
    <n v="5108.1432762958493"/>
  </r>
  <r>
    <x v="1"/>
    <x v="23"/>
    <x v="34"/>
    <n v="32562.20194545831"/>
    <n v="9023.8655028123867"/>
  </r>
  <r>
    <x v="2"/>
    <x v="31"/>
    <x v="34"/>
    <n v="2190212.590226585"/>
    <n v="1268440.0966339384"/>
  </r>
  <r>
    <x v="0"/>
    <x v="31"/>
    <x v="28"/>
    <n v="40705.371915702854"/>
    <n v="12488.759832406979"/>
  </r>
  <r>
    <x v="2"/>
    <x v="33"/>
    <x v="16"/>
    <n v="33.029743509647297"/>
    <n v="14.154152450780099"/>
  </r>
  <r>
    <x v="2"/>
    <x v="34"/>
    <x v="29"/>
    <n v="18.908432237988499"/>
    <n v="1.5967317478672001"/>
  </r>
  <r>
    <x v="2"/>
    <x v="6"/>
    <x v="1"/>
    <n v="-69.154927508990596"/>
    <n v="-83.580441427691497"/>
  </r>
  <r>
    <x v="3"/>
    <x v="26"/>
    <x v="37"/>
    <n v="4469.926064343932"/>
    <n v="288.06244295679272"/>
  </r>
  <r>
    <x v="2"/>
    <x v="35"/>
    <x v="9"/>
    <n v="130452.07252843126"/>
    <n v="36823.026696742658"/>
  </r>
  <r>
    <x v="1"/>
    <x v="13"/>
    <x v="9"/>
    <n v="0"/>
    <n v="0"/>
  </r>
  <r>
    <x v="1"/>
    <x v="41"/>
    <x v="12"/>
    <n v="0"/>
    <n v="0"/>
  </r>
  <r>
    <x v="2"/>
    <x v="36"/>
    <x v="31"/>
    <n v="3067031.3544433289"/>
    <n v="1294508.2464671887"/>
  </r>
  <r>
    <x v="3"/>
    <x v="36"/>
    <x v="31"/>
    <n v="578454.78801220935"/>
    <n v="243209.39350074975"/>
  </r>
  <r>
    <x v="1"/>
    <x v="12"/>
    <x v="32"/>
    <n v="0"/>
    <n v="0"/>
  </r>
  <r>
    <x v="0"/>
    <x v="12"/>
    <x v="32"/>
    <n v="1685986.349029145"/>
    <n v="630216.91531417868"/>
  </r>
  <r>
    <x v="3"/>
    <x v="33"/>
    <x v="20"/>
    <n v="2306.4188790401968"/>
    <n v="694.8487953585302"/>
  </r>
  <r>
    <x v="3"/>
    <x v="38"/>
    <x v="48"/>
    <n v="18367.003137925429"/>
    <n v="5082.1957802450115"/>
  </r>
  <r>
    <x v="2"/>
    <x v="9"/>
    <x v="26"/>
    <n v="18827.348557650846"/>
    <n v="1141.5352776904874"/>
  </r>
  <r>
    <x v="0"/>
    <x v="6"/>
    <x v="16"/>
    <n v="65.421319065610206"/>
    <n v="5.5644735553076998"/>
  </r>
  <r>
    <x v="2"/>
    <x v="30"/>
    <x v="26"/>
    <n v="211587.56422960586"/>
    <n v="70268.08907948721"/>
  </r>
  <r>
    <x v="1"/>
    <x v="35"/>
    <x v="14"/>
    <n v="0"/>
    <n v="0"/>
  </r>
  <r>
    <x v="2"/>
    <x v="32"/>
    <x v="12"/>
    <n v="6.5865158362376999"/>
    <n v="78.251477645267201"/>
  </r>
  <r>
    <x v="2"/>
    <x v="27"/>
    <x v="7"/>
    <n v="-1363.1333568086211"/>
    <n v="23.704448906962199"/>
  </r>
  <r>
    <x v="2"/>
    <x v="27"/>
    <x v="14"/>
    <n v="-403.8334943961068"/>
    <n v="58.334743444220202"/>
  </r>
  <r>
    <x v="0"/>
    <x v="11"/>
    <x v="11"/>
    <n v="-51.461437439979498"/>
    <n v="-3.8426928263104001"/>
  </r>
  <r>
    <x v="0"/>
    <x v="21"/>
    <x v="30"/>
    <n v="-275.17327337246638"/>
    <n v="-148.23020804191211"/>
  </r>
  <r>
    <x v="0"/>
    <x v="39"/>
    <x v="29"/>
    <n v="2346.4431998079776"/>
    <n v="331.67735938710467"/>
  </r>
  <r>
    <x v="2"/>
    <x v="34"/>
    <x v="20"/>
    <n v="469.52905314692771"/>
    <n v="81.411142696559807"/>
  </r>
  <r>
    <x v="2"/>
    <x v="8"/>
    <x v="19"/>
    <n v="-672861.78399437002"/>
    <n v="-33041.369231208831"/>
  </r>
  <r>
    <x v="2"/>
    <x v="29"/>
    <x v="37"/>
    <n v="2739053.2595206839"/>
    <n v="1070330.8328811072"/>
  </r>
  <r>
    <x v="0"/>
    <x v="17"/>
    <x v="28"/>
    <n v="433.65519719437538"/>
    <n v="76.220924961716804"/>
  </r>
  <r>
    <x v="2"/>
    <x v="31"/>
    <x v="31"/>
    <n v="-425.8858398200274"/>
    <n v="-532.69857117438585"/>
  </r>
  <r>
    <x v="1"/>
    <x v="0"/>
    <x v="2"/>
    <n v="-49.540559704182101"/>
    <n v="-95.008353998124207"/>
  </r>
  <r>
    <x v="2"/>
    <x v="34"/>
    <x v="3"/>
    <n v="-73.346149537461997"/>
    <n v="1.7238142441562001"/>
  </r>
  <r>
    <x v="1"/>
    <x v="4"/>
    <x v="42"/>
    <n v="4592.0327652136102"/>
    <n v="554.46674490477847"/>
  </r>
  <r>
    <x v="0"/>
    <x v="24"/>
    <x v="33"/>
    <n v="13278.335261395256"/>
    <n v="1375.3930278075532"/>
  </r>
  <r>
    <x v="0"/>
    <x v="22"/>
    <x v="33"/>
    <n v="1673792.9227940976"/>
    <n v="625179.75025032763"/>
  </r>
  <r>
    <x v="3"/>
    <x v="27"/>
    <x v="10"/>
    <n v="4348.048895284971"/>
    <n v="335.97450808632681"/>
  </r>
  <r>
    <x v="3"/>
    <x v="35"/>
    <x v="14"/>
    <n v="2573.8648722434541"/>
    <n v="387.04101618456309"/>
  </r>
  <r>
    <x v="1"/>
    <x v="21"/>
    <x v="37"/>
    <n v="0"/>
    <n v="0"/>
  </r>
  <r>
    <x v="2"/>
    <x v="2"/>
    <x v="38"/>
    <n v="-38.135915557074298"/>
    <n v="-18.804680109487801"/>
  </r>
  <r>
    <x v="0"/>
    <x v="39"/>
    <x v="1"/>
    <n v="18.247822098763798"/>
    <n v="3.1694008226624999"/>
  </r>
  <r>
    <x v="1"/>
    <x v="20"/>
    <x v="39"/>
    <n v="0"/>
    <n v="0"/>
  </r>
  <r>
    <x v="1"/>
    <x v="31"/>
    <x v="48"/>
    <n v="6795.3971153062648"/>
    <n v="510.80151349806891"/>
  </r>
  <r>
    <x v="2"/>
    <x v="39"/>
    <x v="16"/>
    <n v="13.5786260141558"/>
    <n v="-10.444327065304"/>
  </r>
  <r>
    <x v="1"/>
    <x v="39"/>
    <x v="16"/>
    <n v="25.829255179128001"/>
    <n v="14.5285615728995"/>
  </r>
  <r>
    <x v="0"/>
    <x v="13"/>
    <x v="11"/>
    <n v="425.74924367287548"/>
    <n v="135.40518151704609"/>
  </r>
  <r>
    <x v="3"/>
    <x v="13"/>
    <x v="12"/>
    <n v="3694.8324648937346"/>
    <n v="226.52123802660341"/>
  </r>
  <r>
    <x v="2"/>
    <x v="13"/>
    <x v="33"/>
    <n v="292.89435313335798"/>
    <n v="-348.18206584571311"/>
  </r>
  <r>
    <x v="2"/>
    <x v="33"/>
    <x v="42"/>
    <n v="16.106091083422701"/>
    <n v="4.5960895788995"/>
  </r>
  <r>
    <x v="0"/>
    <x v="37"/>
    <x v="13"/>
    <n v="-2.5395079302622001"/>
    <n v="-0.1736928041736"/>
  </r>
  <r>
    <x v="0"/>
    <x v="31"/>
    <x v="10"/>
    <n v="-419.84749084972498"/>
    <n v="-216.35508901067271"/>
  </r>
  <r>
    <x v="2"/>
    <x v="31"/>
    <x v="32"/>
    <n v="109.1291942235739"/>
    <n v="53.138876423776402"/>
  </r>
  <r>
    <x v="3"/>
    <x v="17"/>
    <x v="34"/>
    <n v="315.2786105936197"/>
    <n v="62.001075786919202"/>
  </r>
  <r>
    <x v="3"/>
    <x v="27"/>
    <x v="36"/>
    <n v="-382.75679577254971"/>
    <n v="-25.044163315457201"/>
  </r>
  <r>
    <x v="1"/>
    <x v="32"/>
    <x v="12"/>
    <n v="0"/>
    <n v="0"/>
  </r>
  <r>
    <x v="0"/>
    <x v="33"/>
    <x v="5"/>
    <n v="-59.083632205068497"/>
    <n v="-22.800449557832799"/>
  </r>
  <r>
    <x v="2"/>
    <x v="37"/>
    <x v="1"/>
    <n v="20.251454591535001"/>
    <n v="-0.9794651545677"/>
  </r>
  <r>
    <x v="2"/>
    <x v="30"/>
    <x v="23"/>
    <n v="277.93018833487838"/>
    <n v="73.376737780147707"/>
  </r>
  <r>
    <x v="3"/>
    <x v="8"/>
    <x v="32"/>
    <n v="-108664.5088222749"/>
    <n v="2412.6413177674217"/>
  </r>
  <r>
    <x v="2"/>
    <x v="28"/>
    <x v="28"/>
    <n v="1578.610357804225"/>
    <n v="350.55020910823532"/>
  </r>
  <r>
    <x v="2"/>
    <x v="25"/>
    <x v="6"/>
    <n v="436.89286314095472"/>
    <n v="42.480256480676601"/>
  </r>
  <r>
    <x v="2"/>
    <x v="37"/>
    <x v="0"/>
    <n v="86.681728527604307"/>
    <n v="13.1737021090815"/>
  </r>
  <r>
    <x v="2"/>
    <x v="30"/>
    <x v="25"/>
    <n v="37223.745053042738"/>
    <n v="5366.858690679509"/>
  </r>
  <r>
    <x v="0"/>
    <x v="26"/>
    <x v="23"/>
    <n v="103.5183191374194"/>
    <n v="22.705561786387101"/>
  </r>
  <r>
    <x v="3"/>
    <x v="34"/>
    <x v="29"/>
    <n v="27.217871578915801"/>
    <n v="14.7125361556869"/>
  </r>
  <r>
    <x v="0"/>
    <x v="19"/>
    <x v="39"/>
    <n v="12436.296314093486"/>
    <n v="1703.2308455379807"/>
  </r>
  <r>
    <x v="1"/>
    <x v="39"/>
    <x v="4"/>
    <n v="70.544389368233396"/>
    <n v="27.1711376496051"/>
  </r>
  <r>
    <x v="0"/>
    <x v="23"/>
    <x v="10"/>
    <n v="-221.79589558799509"/>
    <n v="-64.399522040255107"/>
  </r>
  <r>
    <x v="2"/>
    <x v="36"/>
    <x v="14"/>
    <n v="-346.50625235851811"/>
    <n v="539.30160585635315"/>
  </r>
  <r>
    <x v="2"/>
    <x v="36"/>
    <x v="7"/>
    <n v="1603.3507623127753"/>
    <n v="982.97453385267454"/>
  </r>
  <r>
    <x v="2"/>
    <x v="36"/>
    <x v="9"/>
    <n v="38.2339615224315"/>
    <n v="808.12846362465882"/>
  </r>
  <r>
    <x v="1"/>
    <x v="36"/>
    <x v="33"/>
    <n v="0"/>
    <n v="0"/>
  </r>
  <r>
    <x v="1"/>
    <x v="36"/>
    <x v="7"/>
    <n v="0"/>
    <n v="0"/>
  </r>
  <r>
    <x v="3"/>
    <x v="36"/>
    <x v="7"/>
    <n v="-117.03503367614449"/>
    <n v="186.6188296157805"/>
  </r>
  <r>
    <x v="1"/>
    <x v="6"/>
    <x v="1"/>
    <n v="-64.670004471500803"/>
    <n v="-14.276622086732701"/>
  </r>
  <r>
    <x v="1"/>
    <x v="17"/>
    <x v="28"/>
    <n v="116.62666389069609"/>
    <n v="59.770553408075898"/>
  </r>
  <r>
    <x v="3"/>
    <x v="23"/>
    <x v="8"/>
    <n v="-140.0208278015177"/>
    <n v="-104.11983587928481"/>
  </r>
  <r>
    <x v="3"/>
    <x v="23"/>
    <x v="10"/>
    <n v="-143.05532925598641"/>
    <n v="-96.021470972048704"/>
  </r>
  <r>
    <x v="2"/>
    <x v="32"/>
    <x v="33"/>
    <n v="-174.7933829452233"/>
    <n v="-34.852627873678202"/>
  </r>
  <r>
    <x v="0"/>
    <x v="35"/>
    <x v="12"/>
    <n v="1299.2880081829667"/>
    <n v="94.611265785530094"/>
  </r>
  <r>
    <x v="0"/>
    <x v="3"/>
    <x v="59"/>
    <n v="0"/>
    <n v="0"/>
  </r>
  <r>
    <x v="1"/>
    <x v="22"/>
    <x v="11"/>
    <n v="0"/>
    <n v="0"/>
  </r>
  <r>
    <x v="2"/>
    <x v="37"/>
    <x v="29"/>
    <n v="20.251454591535001"/>
    <n v="-0.9794651545677"/>
  </r>
  <r>
    <x v="1"/>
    <x v="22"/>
    <x v="39"/>
    <n v="0"/>
    <n v="0"/>
  </r>
  <r>
    <x v="2"/>
    <x v="13"/>
    <x v="32"/>
    <n v="-356.24209770049731"/>
    <n v="-295.32112809927452"/>
  </r>
  <r>
    <x v="2"/>
    <x v="29"/>
    <x v="39"/>
    <n v="357.7282870053989"/>
    <n v="49.329613619081002"/>
  </r>
  <r>
    <x v="0"/>
    <x v="29"/>
    <x v="23"/>
    <n v="8403.6947573119251"/>
    <n v="666.03004971779785"/>
  </r>
  <r>
    <x v="0"/>
    <x v="35"/>
    <x v="32"/>
    <n v="102.3479049667981"/>
    <n v="0.1418029868132"/>
  </r>
  <r>
    <x v="3"/>
    <x v="17"/>
    <x v="48"/>
    <n v="92.645183740582695"/>
    <n v="4.2883905473591"/>
  </r>
  <r>
    <x v="3"/>
    <x v="38"/>
    <x v="8"/>
    <n v="6570.0070462862568"/>
    <n v="566.1505647380485"/>
  </r>
  <r>
    <x v="2"/>
    <x v="27"/>
    <x v="50"/>
    <n v="56.902542242789004"/>
    <n v="17.3682767711236"/>
  </r>
  <r>
    <x v="2"/>
    <x v="37"/>
    <x v="16"/>
    <n v="18.908432237988499"/>
    <n v="1.5967317478672001"/>
  </r>
  <r>
    <x v="3"/>
    <x v="15"/>
    <x v="4"/>
    <n v="15.2316583362897"/>
    <n v="1.3967725239399"/>
  </r>
  <r>
    <x v="2"/>
    <x v="29"/>
    <x v="15"/>
    <n v="-193.7813462671854"/>
    <n v="-15.797460584006901"/>
  </r>
  <r>
    <x v="2"/>
    <x v="21"/>
    <x v="30"/>
    <n v="908.84031275958705"/>
    <n v="128.91054336962179"/>
  </r>
  <r>
    <x v="3"/>
    <x v="33"/>
    <x v="5"/>
    <n v="40.8297329008494"/>
    <n v="15.504399732155999"/>
  </r>
  <r>
    <x v="1"/>
    <x v="36"/>
    <x v="32"/>
    <n v="0"/>
    <n v="0"/>
  </r>
  <r>
    <x v="3"/>
    <x v="36"/>
    <x v="12"/>
    <n v="13.7117446577751"/>
    <n v="101.8031311294107"/>
  </r>
  <r>
    <x v="1"/>
    <x v="6"/>
    <x v="13"/>
    <n v="-100.5332771959564"/>
    <n v="-32.593158607043598"/>
  </r>
  <r>
    <x v="2"/>
    <x v="23"/>
    <x v="25"/>
    <n v="-84.248917124075504"/>
    <n v="8.1432830534175"/>
  </r>
  <r>
    <x v="2"/>
    <x v="23"/>
    <x v="36"/>
    <n v="283.56803555958851"/>
    <n v="192.41279649897831"/>
  </r>
  <r>
    <x v="1"/>
    <x v="33"/>
    <x v="41"/>
    <n v="18.685549826201999"/>
    <n v="1.5161133417884001"/>
  </r>
  <r>
    <x v="0"/>
    <x v="30"/>
    <x v="19"/>
    <n v="-59.638516599774"/>
    <n v="-29.115981742532899"/>
  </r>
  <r>
    <x v="3"/>
    <x v="34"/>
    <x v="6"/>
    <n v="25.210308608017399"/>
    <n v="14.568223051355099"/>
  </r>
  <r>
    <x v="3"/>
    <x v="39"/>
    <x v="13"/>
    <n v="23.202745637119001"/>
    <n v="14.423909947023301"/>
  </r>
  <r>
    <x v="2"/>
    <x v="41"/>
    <x v="50"/>
    <n v="356.4108927632052"/>
    <n v="-223.16137901118299"/>
  </r>
  <r>
    <x v="3"/>
    <x v="40"/>
    <x v="27"/>
    <n v="121.1999570828678"/>
    <n v="64.569391801787702"/>
  </r>
  <r>
    <x v="0"/>
    <x v="40"/>
    <x v="34"/>
    <n v="50.195921634240896"/>
    <n v="34.064315225334703"/>
  </r>
  <r>
    <x v="1"/>
    <x v="23"/>
    <x v="36"/>
    <n v="-52.293992708200498"/>
    <n v="-47.607470638827003"/>
  </r>
  <r>
    <x v="1"/>
    <x v="34"/>
    <x v="3"/>
    <n v="-57.563686882759399"/>
    <n v="-7.5544914820797002"/>
  </r>
  <r>
    <x v="2"/>
    <x v="25"/>
    <x v="2"/>
    <n v="107.7095626643774"/>
    <n v="18.939110042758699"/>
  </r>
  <r>
    <x v="0"/>
    <x v="12"/>
    <x v="35"/>
    <n v="1416.5797180524812"/>
    <n v="-71.625417439031395"/>
  </r>
  <r>
    <x v="1"/>
    <x v="13"/>
    <x v="25"/>
    <n v="0"/>
    <n v="0"/>
  </r>
  <r>
    <x v="1"/>
    <x v="41"/>
    <x v="30"/>
    <n v="0"/>
    <n v="0"/>
  </r>
  <r>
    <x v="1"/>
    <x v="10"/>
    <x v="18"/>
    <n v="0"/>
    <n v="0"/>
  </r>
  <r>
    <x v="1"/>
    <x v="27"/>
    <x v="32"/>
    <n v="0"/>
    <n v="0"/>
  </r>
  <r>
    <x v="1"/>
    <x v="13"/>
    <x v="35"/>
    <n v="0"/>
    <n v="0"/>
  </r>
  <r>
    <x v="3"/>
    <x v="13"/>
    <x v="19"/>
    <n v="-132.9290952171954"/>
    <n v="-40.690527553283097"/>
  </r>
  <r>
    <x v="2"/>
    <x v="28"/>
    <x v="36"/>
    <n v="282.37422549924491"/>
    <n v="396.09962427595451"/>
  </r>
  <r>
    <x v="1"/>
    <x v="28"/>
    <x v="31"/>
    <n v="7.8545448711228003"/>
    <n v="39.978997012890503"/>
  </r>
  <r>
    <x v="3"/>
    <x v="28"/>
    <x v="36"/>
    <n v="21.663209759943602"/>
    <n v="58.490936772330699"/>
  </r>
  <r>
    <x v="3"/>
    <x v="28"/>
    <x v="9"/>
    <n v="6.7981417992445996"/>
    <n v="33.5168384780563"/>
  </r>
  <r>
    <x v="1"/>
    <x v="25"/>
    <x v="46"/>
    <n v="-31.158412143826801"/>
    <n v="-17.4293148258107"/>
  </r>
  <r>
    <x v="0"/>
    <x v="3"/>
    <x v="72"/>
    <n v="0"/>
    <n v="0"/>
  </r>
  <r>
    <x v="1"/>
    <x v="30"/>
    <x v="39"/>
    <n v="0"/>
    <n v="0"/>
  </r>
  <r>
    <x v="3"/>
    <x v="10"/>
    <x v="25"/>
    <n v="81.594873380143099"/>
    <n v="7.9156469406031"/>
  </r>
  <r>
    <x v="0"/>
    <x v="12"/>
    <x v="30"/>
    <n v="-32.536529657894"/>
    <n v="-14.399973864584901"/>
  </r>
  <r>
    <x v="1"/>
    <x v="12"/>
    <x v="26"/>
    <n v="0"/>
    <n v="0"/>
  </r>
  <r>
    <x v="3"/>
    <x v="12"/>
    <x v="35"/>
    <n v="103.9180978777936"/>
    <n v="-19.271393594015699"/>
  </r>
  <r>
    <x v="3"/>
    <x v="12"/>
    <x v="30"/>
    <n v="-28.092001594750201"/>
    <n v="-21.1445766363261"/>
  </r>
  <r>
    <x v="0"/>
    <x v="41"/>
    <x v="35"/>
    <n v="-474.40548166439282"/>
    <n v="-209.7436547695236"/>
  </r>
  <r>
    <x v="1"/>
    <x v="24"/>
    <x v="25"/>
    <n v="0"/>
    <n v="0"/>
  </r>
  <r>
    <x v="1"/>
    <x v="25"/>
    <x v="67"/>
    <n v="-25.598496647910299"/>
    <n v="-17.3836116875543"/>
  </r>
  <r>
    <x v="0"/>
    <x v="25"/>
    <x v="4"/>
    <n v="3.9419331468887"/>
    <n v="4.0780423366173002"/>
  </r>
  <r>
    <x v="2"/>
    <x v="35"/>
    <x v="11"/>
    <n v="4.1990626730507001"/>
    <n v="5.3530464075603001"/>
  </r>
  <r>
    <x v="2"/>
    <x v="38"/>
    <x v="10"/>
    <n v="-376.44868259074423"/>
    <n v="-89.091293852642906"/>
  </r>
  <r>
    <x v="1"/>
    <x v="30"/>
    <x v="37"/>
    <n v="0"/>
    <n v="0"/>
  </r>
  <r>
    <x v="3"/>
    <x v="23"/>
    <x v="14"/>
    <n v="32.678761751883897"/>
    <n v="5.4294914329282999"/>
  </r>
  <r>
    <x v="3"/>
    <x v="38"/>
    <x v="31"/>
    <n v="141.9266458501956"/>
    <n v="42.865264323941801"/>
  </r>
  <r>
    <x v="2"/>
    <x v="33"/>
    <x v="51"/>
    <n v="0"/>
    <n v="0"/>
  </r>
  <r>
    <x v="2"/>
    <x v="33"/>
    <x v="38"/>
    <n v="0"/>
    <n v="0"/>
  </r>
  <r>
    <x v="2"/>
    <x v="15"/>
    <x v="38"/>
    <n v="34.6966522505573"/>
    <n v="6.3509721106294998"/>
  </r>
  <r>
    <x v="2"/>
    <x v="31"/>
    <x v="42"/>
    <n v="0"/>
    <n v="0"/>
  </r>
  <r>
    <x v="1"/>
    <x v="37"/>
    <x v="29"/>
    <n v="4.0366949127679002"/>
    <n v="-14.539062746927099"/>
  </r>
  <r>
    <x v="1"/>
    <x v="41"/>
    <x v="50"/>
    <n v="0"/>
    <n v="0"/>
  </r>
  <r>
    <x v="1"/>
    <x v="2"/>
    <x v="51"/>
    <n v="-34.830541423342503"/>
    <n v="-17.374882365514001"/>
  </r>
  <r>
    <x v="0"/>
    <x v="3"/>
    <x v="4"/>
    <n v="2.0080869769657999"/>
    <n v="0.46264580503359998"/>
  </r>
  <r>
    <x v="3"/>
    <x v="22"/>
    <x v="35"/>
    <n v="-59.8713966193896"/>
    <n v="-15.2168470150714"/>
  </r>
  <r>
    <x v="0"/>
    <x v="22"/>
    <x v="26"/>
    <n v="23.832801500144701"/>
    <n v="37.241569623911303"/>
  </r>
  <r>
    <x v="0"/>
    <x v="22"/>
    <x v="30"/>
    <n v="13.462230841463599"/>
    <n v="15.6940099442622"/>
  </r>
  <r>
    <x v="3"/>
    <x v="13"/>
    <x v="32"/>
    <n v="-254.53109525155929"/>
    <n v="-65.598882212723794"/>
  </r>
  <r>
    <x v="0"/>
    <x v="41"/>
    <x v="30"/>
    <n v="-84.593411355333899"/>
    <n v="-33.262842824661597"/>
  </r>
  <r>
    <x v="1"/>
    <x v="6"/>
    <x v="41"/>
    <n v="-48.337895956438501"/>
    <n v="-4.1336019867773999"/>
  </r>
  <r>
    <x v="1"/>
    <x v="38"/>
    <x v="12"/>
    <n v="-12.834907906294401"/>
    <n v="7.9084769024500998"/>
  </r>
  <r>
    <x v="3"/>
    <x v="10"/>
    <x v="37"/>
    <n v="52.827151845732203"/>
    <n v="20.6903935962746"/>
  </r>
  <r>
    <x v="2"/>
    <x v="12"/>
    <x v="24"/>
    <n v="50.598273623704301"/>
    <n v="6.1352141960394002"/>
  </r>
  <r>
    <x v="1"/>
    <x v="14"/>
    <x v="47"/>
    <n v="-57.510363118626998"/>
    <n v="-5.4319109915104997"/>
  </r>
  <r>
    <x v="1"/>
    <x v="14"/>
    <x v="46"/>
    <n v="-57.510363118626998"/>
    <n v="-5.4319109915104997"/>
  </r>
  <r>
    <x v="1"/>
    <x v="38"/>
    <x v="50"/>
    <n v="-26.064937585028101"/>
    <n v="-19.4408259278608"/>
  </r>
  <r>
    <x v="2"/>
    <x v="33"/>
    <x v="60"/>
    <n v="0"/>
    <n v="0"/>
  </r>
  <r>
    <x v="2"/>
    <x v="32"/>
    <x v="32"/>
    <n v="-1126.5086391637346"/>
    <n v="-436.62889333872909"/>
  </r>
  <r>
    <x v="3"/>
    <x v="9"/>
    <x v="55"/>
    <n v="-26.679806817260101"/>
    <n v="-15.059953225975301"/>
  </r>
  <r>
    <x v="3"/>
    <x v="32"/>
    <x v="35"/>
    <n v="45.077553026430998"/>
    <n v="18.6447420844842"/>
  </r>
  <r>
    <x v="3"/>
    <x v="32"/>
    <x v="30"/>
    <n v="45.077553026430998"/>
    <n v="18.6447420844842"/>
  </r>
  <r>
    <x v="0"/>
    <x v="32"/>
    <x v="50"/>
    <n v="-84.593411355333899"/>
    <n v="-33.262842824661597"/>
  </r>
  <r>
    <x v="2"/>
    <x v="41"/>
    <x v="54"/>
    <n v="9.52538457576E-2"/>
    <n v="1.50804323316E-2"/>
  </r>
  <r>
    <x v="2"/>
    <x v="41"/>
    <x v="51"/>
    <n v="9.52538457576E-2"/>
    <n v="1.50804323316E-2"/>
  </r>
  <r>
    <x v="2"/>
    <x v="41"/>
    <x v="62"/>
    <n v="9.52538457576E-2"/>
    <n v="1.50804323316E-2"/>
  </r>
  <r>
    <x v="2"/>
    <x v="41"/>
    <x v="49"/>
    <n v="9.52538457576E-2"/>
    <n v="1.50804323316E-2"/>
  </r>
  <r>
    <x v="0"/>
    <x v="3"/>
    <x v="47"/>
    <n v="0"/>
    <n v="0"/>
  </r>
  <r>
    <x v="1"/>
    <x v="11"/>
    <x v="32"/>
    <n v="0"/>
    <n v="0"/>
  </r>
  <r>
    <x v="0"/>
    <x v="20"/>
    <x v="18"/>
    <n v="230.3351047697206"/>
    <n v="-21.266360606415201"/>
  </r>
  <r>
    <x v="3"/>
    <x v="20"/>
    <x v="42"/>
    <n v="-53.058854916247199"/>
    <n v="-5.5213813719187002"/>
  </r>
  <r>
    <x v="3"/>
    <x v="39"/>
    <x v="42"/>
    <n v="19.126295345270901"/>
    <n v="10.995222994511501"/>
  </r>
  <r>
    <x v="1"/>
    <x v="15"/>
    <x v="41"/>
    <n v="-12.178626111434999"/>
    <n v="-9.5817669815026001"/>
  </r>
  <r>
    <x v="2"/>
    <x v="3"/>
    <x v="42"/>
    <n v="-125.5963819862518"/>
    <n v="-24.690279354178099"/>
  </r>
  <r>
    <x v="2"/>
    <x v="13"/>
    <x v="37"/>
    <n v="-14.108909053941799"/>
    <n v="-1.5945631988989"/>
  </r>
  <r>
    <x v="0"/>
    <x v="39"/>
    <x v="42"/>
    <n v="56.309473423878401"/>
    <n v="9.1240335729590001"/>
  </r>
  <r>
    <x v="0"/>
    <x v="38"/>
    <x v="9"/>
    <n v="0.14876348949330001"/>
    <n v="21.543055863667899"/>
  </r>
  <r>
    <x v="2"/>
    <x v="38"/>
    <x v="14"/>
    <n v="-62.3106491758492"/>
    <n v="-21.5773102318451"/>
  </r>
  <r>
    <x v="1"/>
    <x v="25"/>
    <x v="63"/>
    <n v="-25.598496647910299"/>
    <n v="-17.3836116875543"/>
  </r>
  <r>
    <x v="1"/>
    <x v="10"/>
    <x v="37"/>
    <n v="0"/>
    <n v="0"/>
  </r>
  <r>
    <x v="0"/>
    <x v="13"/>
    <x v="37"/>
    <n v="-83.338360204855604"/>
    <n v="-25.591782264680599"/>
  </r>
  <r>
    <x v="1"/>
    <x v="25"/>
    <x v="55"/>
    <n v="-25.598496647910299"/>
    <n v="-17.3836116875543"/>
  </r>
  <r>
    <x v="1"/>
    <x v="25"/>
    <x v="49"/>
    <n v="-31.158412143826801"/>
    <n v="-17.4293148258107"/>
  </r>
  <r>
    <x v="2"/>
    <x v="41"/>
    <x v="16"/>
    <n v="1.2586596295014001"/>
    <n v="-0.1640995409955"/>
  </r>
  <r>
    <x v="0"/>
    <x v="36"/>
    <x v="25"/>
    <n v="0.64310821528289996"/>
    <n v="-8.40314667598E-2"/>
  </r>
  <r>
    <x v="0"/>
    <x v="36"/>
    <x v="26"/>
    <n v="0.64310821528289996"/>
    <n v="-8.40314667598E-2"/>
  </r>
  <r>
    <x v="2"/>
    <x v="36"/>
    <x v="35"/>
    <n v="69.997245175433804"/>
    <n v="17.633149972243"/>
  </r>
  <r>
    <x v="3"/>
    <x v="9"/>
    <x v="46"/>
    <n v="-25.630414020992902"/>
    <n v="-14.3281457219661"/>
  </r>
  <r>
    <x v="0"/>
    <x v="35"/>
    <x v="30"/>
    <n v="-4.6800515542773002"/>
    <n v="-5.9794069529937"/>
  </r>
  <r>
    <x v="2"/>
    <x v="36"/>
    <x v="25"/>
    <n v="-75.899385271421195"/>
    <n v="-29.778461758427401"/>
  </r>
  <r>
    <x v="0"/>
    <x v="32"/>
    <x v="11"/>
    <n v="-169.1868227106678"/>
    <n v="-66.525685649323194"/>
  </r>
  <r>
    <x v="2"/>
    <x v="20"/>
    <x v="0"/>
    <n v="-3.4727417792266002"/>
    <n v="-3.8375640641562998"/>
  </r>
  <r>
    <x v="2"/>
    <x v="20"/>
    <x v="20"/>
    <n v="-79.549396997614807"/>
    <n v="-28.188784942698799"/>
  </r>
  <r>
    <x v="0"/>
    <x v="20"/>
    <x v="1"/>
    <n v="-19.165393912301202"/>
    <n v="-4.1858937299800996"/>
  </r>
  <r>
    <x v="1"/>
    <x v="25"/>
    <x v="73"/>
    <n v="-26.9505865872366"/>
    <n v="-16.665178042176699"/>
  </r>
  <r>
    <x v="3"/>
    <x v="11"/>
    <x v="11"/>
    <n v="70.146228157446501"/>
    <n v="22.165743064192"/>
  </r>
  <r>
    <x v="0"/>
    <x v="35"/>
    <x v="1"/>
    <n v="-7.2734543037844999"/>
    <n v="-8.6342959918566997"/>
  </r>
  <r>
    <x v="3"/>
    <x v="35"/>
    <x v="20"/>
    <n v="-8.4197426263755002"/>
    <n v="-10.28507408233"/>
  </r>
  <r>
    <x v="3"/>
    <x v="35"/>
    <x v="0"/>
    <n v="-6.1220953211928002"/>
    <n v="-7.4784000784428004"/>
  </r>
  <r>
    <x v="0"/>
    <x v="35"/>
    <x v="29"/>
    <n v="-3.4029213237026998"/>
    <n v="-4.3476981369666001"/>
  </r>
  <r>
    <x v="1"/>
    <x v="11"/>
    <x v="50"/>
    <n v="0"/>
    <n v="0"/>
  </r>
  <r>
    <x v="1"/>
    <x v="33"/>
    <x v="13"/>
    <n v="18.685549826201999"/>
    <n v="1.5161133417884001"/>
  </r>
  <r>
    <x v="3"/>
    <x v="37"/>
    <x v="6"/>
    <n v="34.749903883767502"/>
    <n v="9.5178924188326004"/>
  </r>
  <r>
    <x v="0"/>
    <x v="0"/>
    <x v="74"/>
    <n v="-88.497306310720205"/>
    <n v="0"/>
  </r>
  <r>
    <x v="0"/>
    <x v="0"/>
    <x v="75"/>
    <n v="-98.431462379048199"/>
    <n v="-62.875103124985998"/>
  </r>
  <r>
    <x v="1"/>
    <x v="26"/>
    <x v="67"/>
    <n v="-70.190934525087698"/>
    <n v="-5.5692740235385001"/>
  </r>
  <r>
    <x v="1"/>
    <x v="26"/>
    <x v="53"/>
    <n v="-70.190934525087698"/>
    <n v="-5.5692740235385001"/>
  </r>
  <r>
    <x v="0"/>
    <x v="32"/>
    <x v="22"/>
    <n v="-5.7982674640644998"/>
    <n v="-6.2905079674215996"/>
  </r>
  <r>
    <x v="3"/>
    <x v="25"/>
    <x v="0"/>
    <n v="0"/>
    <n v="0"/>
  </r>
  <r>
    <x v="0"/>
    <x v="32"/>
    <x v="62"/>
    <n v="-1.9338461699228999"/>
    <n v="-3.6153965315836998"/>
  </r>
  <r>
    <x v="3"/>
    <x v="20"/>
    <x v="1"/>
    <n v="-121.348043653476"/>
    <n v="-6.1621648055321998"/>
  </r>
  <r>
    <x v="1"/>
    <x v="20"/>
    <x v="20"/>
    <n v="0"/>
    <n v="0"/>
  </r>
  <r>
    <x v="0"/>
    <x v="5"/>
    <x v="59"/>
    <n v="-35.384705876930497"/>
    <n v="-19.090823968422502"/>
  </r>
  <r>
    <x v="2"/>
    <x v="35"/>
    <x v="51"/>
    <n v="-28.1121135410833"/>
    <n v="-14.845511983644901"/>
  </r>
  <r>
    <x v="2"/>
    <x v="31"/>
    <x v="16"/>
    <n v="0"/>
    <n v="0"/>
  </r>
  <r>
    <x v="2"/>
    <x v="31"/>
    <x v="6"/>
    <n v="0"/>
    <n v="0"/>
  </r>
  <r>
    <x v="1"/>
    <x v="15"/>
    <x v="52"/>
    <n v="-34.830541423342503"/>
    <n v="-17.374882365514001"/>
  </r>
  <r>
    <x v="2"/>
    <x v="31"/>
    <x v="25"/>
    <n v="0"/>
    <n v="0"/>
  </r>
  <r>
    <x v="1"/>
    <x v="37"/>
    <x v="4"/>
    <n v="26.0295843629034"/>
    <n v="11.126462734917199"/>
  </r>
  <r>
    <x v="1"/>
    <x v="27"/>
    <x v="50"/>
    <n v="0"/>
    <n v="0"/>
  </r>
  <r>
    <x v="3"/>
    <x v="24"/>
    <x v="37"/>
    <n v="-12.284381731612401"/>
    <n v="-0.25625767796580001"/>
  </r>
  <r>
    <x v="3"/>
    <x v="30"/>
    <x v="23"/>
    <n v="0"/>
    <n v="0"/>
  </r>
  <r>
    <x v="1"/>
    <x v="3"/>
    <x v="64"/>
    <n v="-30.686861852066698"/>
    <n v="-14.5428856423888"/>
  </r>
  <r>
    <x v="1"/>
    <x v="3"/>
    <x v="57"/>
    <n v="-30.686861852066698"/>
    <n v="-14.5428856423888"/>
  </r>
  <r>
    <x v="2"/>
    <x v="3"/>
    <x v="53"/>
    <n v="-74.176198675053399"/>
    <n v="-6.0348353473299001"/>
  </r>
  <r>
    <x v="0"/>
    <x v="27"/>
    <x v="32"/>
    <n v="52.9120072905448"/>
    <n v="21.610590645281999"/>
  </r>
  <r>
    <x v="0"/>
    <x v="29"/>
    <x v="17"/>
    <n v="-26.3582442952289"/>
    <n v="-5.7568766931457001"/>
  </r>
  <r>
    <x v="1"/>
    <x v="14"/>
    <x v="59"/>
    <n v="-70.190934525087698"/>
    <n v="-5.5692740235385001"/>
  </r>
  <r>
    <x v="3"/>
    <x v="9"/>
    <x v="19"/>
    <n v="98.033541945000394"/>
    <n v="47.647340204592602"/>
  </r>
  <r>
    <x v="1"/>
    <x v="13"/>
    <x v="19"/>
    <n v="0"/>
    <n v="0"/>
  </r>
  <r>
    <x v="0"/>
    <x v="32"/>
    <x v="26"/>
    <n v="46.5382032277927"/>
    <n v="2.8706562148521999"/>
  </r>
  <r>
    <x v="0"/>
    <x v="32"/>
    <x v="24"/>
    <n v="-5.7982674640644998"/>
    <n v="-6.2905079674215996"/>
  </r>
  <r>
    <x v="2"/>
    <x v="23"/>
    <x v="19"/>
    <n v="-108.1164074189861"/>
    <n v="7.0502652175181"/>
  </r>
  <r>
    <x v="1"/>
    <x v="23"/>
    <x v="23"/>
    <n v="0"/>
    <n v="0"/>
  </r>
  <r>
    <x v="1"/>
    <x v="23"/>
    <x v="26"/>
    <n v="-4.1376057094623997"/>
    <n v="-4.8883935491230996"/>
  </r>
  <r>
    <x v="0"/>
    <x v="21"/>
    <x v="5"/>
    <n v="-15.081930177413"/>
    <n v="-1.8651746799061"/>
  </r>
  <r>
    <x v="0"/>
    <x v="21"/>
    <x v="20"/>
    <n v="-15.081930177413"/>
    <n v="-1.8651746799061"/>
  </r>
  <r>
    <x v="0"/>
    <x v="11"/>
    <x v="25"/>
    <n v="-79.270251585773707"/>
    <n v="-27.367467338427701"/>
  </r>
  <r>
    <x v="1"/>
    <x v="11"/>
    <x v="26"/>
    <n v="0"/>
    <n v="0"/>
  </r>
  <r>
    <x v="3"/>
    <x v="11"/>
    <x v="35"/>
    <n v="-19.746837809207001"/>
    <n v="-26.067246976172399"/>
  </r>
  <r>
    <x v="0"/>
    <x v="11"/>
    <x v="22"/>
    <n v="5.7982674640644998"/>
    <n v="6.2905079674215996"/>
  </r>
  <r>
    <x v="3"/>
    <x v="0"/>
    <x v="76"/>
    <n v="-73.033015693743195"/>
    <n v="-5.8447374434224004"/>
  </r>
  <r>
    <x v="1"/>
    <x v="24"/>
    <x v="23"/>
    <n v="0"/>
    <n v="0"/>
  </r>
  <r>
    <x v="1"/>
    <x v="24"/>
    <x v="17"/>
    <n v="0"/>
    <n v="0"/>
  </r>
  <r>
    <x v="3"/>
    <x v="39"/>
    <x v="41"/>
    <n v="19.126295345270901"/>
    <n v="10.995222994511501"/>
  </r>
  <r>
    <x v="0"/>
    <x v="27"/>
    <x v="11"/>
    <n v="79.9133598010566"/>
    <n v="27.283435871667901"/>
  </r>
  <r>
    <x v="1"/>
    <x v="16"/>
    <x v="53"/>
    <n v="-9.8565171940925005"/>
    <n v="-10.0797362739145"/>
  </r>
  <r>
    <x v="2"/>
    <x v="9"/>
    <x v="42"/>
    <n v="18.908432237988499"/>
    <n v="1.5967317478672001"/>
  </r>
  <r>
    <x v="0"/>
    <x v="7"/>
    <x v="3"/>
    <n v="813665.80848587293"/>
    <n v="125777.4356039018"/>
  </r>
  <r>
    <x v="1"/>
    <x v="1"/>
    <x v="29"/>
    <n v="476545.17271781462"/>
    <n v="183108.96455716441"/>
  </r>
  <r>
    <x v="1"/>
    <x v="1"/>
    <x v="15"/>
    <n v="-752311.6824295402"/>
    <n v="-293040.73879429384"/>
  </r>
  <r>
    <x v="1"/>
    <x v="25"/>
    <x v="20"/>
    <n v="551553.97022285382"/>
    <n v="363863.77135356958"/>
  </r>
  <r>
    <x v="2"/>
    <x v="14"/>
    <x v="13"/>
    <n v="1040258.8341948235"/>
    <n v="678254.02946063352"/>
  </r>
  <r>
    <x v="2"/>
    <x v="33"/>
    <x v="15"/>
    <n v="1075111.0025864022"/>
    <n v="697583.23764406645"/>
  </r>
  <r>
    <x v="1"/>
    <x v="39"/>
    <x v="6"/>
    <n v="587822.36621863546"/>
    <n v="385548.12587227358"/>
  </r>
  <r>
    <x v="1"/>
    <x v="25"/>
    <x v="5"/>
    <n v="33181.757272856586"/>
    <n v="17874.275818052913"/>
  </r>
  <r>
    <x v="0"/>
    <x v="14"/>
    <x v="13"/>
    <n v="602464.10059885494"/>
    <n v="392605.18828911567"/>
  </r>
  <r>
    <x v="3"/>
    <x v="3"/>
    <x v="3"/>
    <n v="191530.03538576653"/>
    <n v="127718.01526772337"/>
  </r>
  <r>
    <x v="1"/>
    <x v="37"/>
    <x v="20"/>
    <n v="37308.608399952798"/>
    <n v="20249.952667799098"/>
  </r>
  <r>
    <x v="2"/>
    <x v="14"/>
    <x v="2"/>
    <n v="77358.570901981759"/>
    <n v="41328.162427092138"/>
  </r>
  <r>
    <x v="0"/>
    <x v="14"/>
    <x v="4"/>
    <n v="3454.919022709536"/>
    <n v="1110.8526448904995"/>
  </r>
  <r>
    <x v="2"/>
    <x v="7"/>
    <x v="16"/>
    <n v="1397059.2653117052"/>
    <n v="238894.33133798779"/>
  </r>
  <r>
    <x v="3"/>
    <x v="8"/>
    <x v="7"/>
    <n v="-165224.50630224697"/>
    <n v="-8726.902658547493"/>
  </r>
  <r>
    <x v="2"/>
    <x v="8"/>
    <x v="31"/>
    <n v="-929379.67604533152"/>
    <n v="-88521.59426793961"/>
  </r>
  <r>
    <x v="3"/>
    <x v="8"/>
    <x v="8"/>
    <n v="-156860.65483305036"/>
    <n v="-6137.4419704213233"/>
  </r>
  <r>
    <x v="0"/>
    <x v="8"/>
    <x v="8"/>
    <n v="-511965.85081132728"/>
    <n v="-30930.578833759777"/>
  </r>
  <r>
    <x v="2"/>
    <x v="12"/>
    <x v="50"/>
    <n v="2826685.8416670542"/>
    <n v="1050385.2955421356"/>
  </r>
  <r>
    <x v="3"/>
    <x v="12"/>
    <x v="50"/>
    <n v="537479.77183700074"/>
    <n v="195884.07913027919"/>
  </r>
  <r>
    <x v="2"/>
    <x v="12"/>
    <x v="11"/>
    <n v="37152.730247243206"/>
    <n v="5334.9629531858127"/>
  </r>
  <r>
    <x v="3"/>
    <x v="7"/>
    <x v="20"/>
    <n v="265318.77985924715"/>
    <n v="44088.627158555733"/>
  </r>
  <r>
    <x v="2"/>
    <x v="5"/>
    <x v="2"/>
    <n v="6679.8366535706764"/>
    <n v="937.18573810467535"/>
  </r>
  <r>
    <x v="1"/>
    <x v="34"/>
    <x v="15"/>
    <n v="4537.6249215601938"/>
    <n v="742.05375847806874"/>
  </r>
  <r>
    <x v="1"/>
    <x v="7"/>
    <x v="15"/>
    <n v="168750.80063992282"/>
    <n v="-85500.59080358698"/>
  </r>
  <r>
    <x v="1"/>
    <x v="8"/>
    <x v="11"/>
    <n v="1191766.1673329058"/>
    <n v="584974.58997314645"/>
  </r>
  <r>
    <x v="3"/>
    <x v="7"/>
    <x v="16"/>
    <n v="244112.93760907455"/>
    <n v="41138.36521651232"/>
  </r>
  <r>
    <x v="0"/>
    <x v="1"/>
    <x v="5"/>
    <n v="340603.22433597874"/>
    <n v="128429.34558723758"/>
  </r>
  <r>
    <x v="2"/>
    <x v="1"/>
    <x v="29"/>
    <n v="-275202.43817103212"/>
    <n v="-104876.92810022959"/>
  </r>
  <r>
    <x v="3"/>
    <x v="1"/>
    <x v="5"/>
    <n v="102187.65741846342"/>
    <n v="38435.708600868587"/>
  </r>
  <r>
    <x v="0"/>
    <x v="33"/>
    <x v="22"/>
    <n v="658442.86169464816"/>
    <n v="424512.47650143184"/>
  </r>
  <r>
    <x v="1"/>
    <x v="34"/>
    <x v="18"/>
    <n v="527802.42378016969"/>
    <n v="351076.06991762575"/>
  </r>
  <r>
    <x v="0"/>
    <x v="7"/>
    <x v="22"/>
    <n v="832995.60431428242"/>
    <n v="128050.39155753748"/>
  </r>
  <r>
    <x v="1"/>
    <x v="7"/>
    <x v="1"/>
    <n v="201503.68874717265"/>
    <n v="-109443.79469540885"/>
  </r>
  <r>
    <x v="1"/>
    <x v="7"/>
    <x v="13"/>
    <n v="205288.84137939895"/>
    <n v="-109893.58110040643"/>
  </r>
  <r>
    <x v="1"/>
    <x v="16"/>
    <x v="37"/>
    <n v="0"/>
    <n v="0"/>
  </r>
  <r>
    <x v="1"/>
    <x v="33"/>
    <x v="20"/>
    <n v="5605.9667907058783"/>
    <n v="1622.5177757628815"/>
  </r>
  <r>
    <x v="0"/>
    <x v="37"/>
    <x v="6"/>
    <n v="39.636664052542002"/>
    <n v="-3.5386620318558002"/>
  </r>
  <r>
    <x v="1"/>
    <x v="6"/>
    <x v="0"/>
    <n v="5346.8297616665322"/>
    <n v="1036.0229021729253"/>
  </r>
  <r>
    <x v="2"/>
    <x v="1"/>
    <x v="22"/>
    <n v="543785.71201176429"/>
    <n v="206998.73759818959"/>
  </r>
  <r>
    <x v="0"/>
    <x v="1"/>
    <x v="18"/>
    <n v="354457.83740757732"/>
    <n v="129430.49799493427"/>
  </r>
  <r>
    <x v="1"/>
    <x v="18"/>
    <x v="30"/>
    <n v="0"/>
    <n v="0"/>
  </r>
  <r>
    <x v="3"/>
    <x v="16"/>
    <x v="37"/>
    <n v="37348.09234770172"/>
    <n v="11873.355238924854"/>
  </r>
  <r>
    <x v="0"/>
    <x v="21"/>
    <x v="19"/>
    <n v="14340.679717703511"/>
    <n v="1186.9253629106072"/>
  </r>
  <r>
    <x v="0"/>
    <x v="21"/>
    <x v="26"/>
    <n v="1686116.7788640663"/>
    <n v="652356.22136582586"/>
  </r>
  <r>
    <x v="2"/>
    <x v="21"/>
    <x v="26"/>
    <n v="2700292.2991507491"/>
    <n v="1049651.2444729772"/>
  </r>
  <r>
    <x v="2"/>
    <x v="18"/>
    <x v="24"/>
    <n v="19237.130663143482"/>
    <n v="1606.6252083631568"/>
  </r>
  <r>
    <x v="1"/>
    <x v="33"/>
    <x v="0"/>
    <n v="-6.4560193105563002"/>
    <n v="-3.8567264344879"/>
  </r>
  <r>
    <x v="3"/>
    <x v="3"/>
    <x v="1"/>
    <n v="17.2392213071881"/>
    <n v="1.5410856282717"/>
  </r>
  <r>
    <x v="2"/>
    <x v="22"/>
    <x v="24"/>
    <n v="-17732.01065169974"/>
    <n v="-11464.273095241528"/>
  </r>
  <r>
    <x v="2"/>
    <x v="22"/>
    <x v="17"/>
    <n v="-10882.842367372126"/>
    <n v="-9450.2264873340664"/>
  </r>
  <r>
    <x v="0"/>
    <x v="22"/>
    <x v="24"/>
    <n v="29311.500598801162"/>
    <n v="9802.9686763432765"/>
  </r>
  <r>
    <x v="2"/>
    <x v="1"/>
    <x v="39"/>
    <n v="2786735.33430734"/>
    <n v="1085268.970147144"/>
  </r>
  <r>
    <x v="0"/>
    <x v="23"/>
    <x v="28"/>
    <n v="5824.3588287422481"/>
    <n v="645.26401830303416"/>
  </r>
  <r>
    <x v="1"/>
    <x v="31"/>
    <x v="34"/>
    <n v="1040538.3509953916"/>
    <n v="578873.74994138884"/>
  </r>
  <r>
    <x v="3"/>
    <x v="24"/>
    <x v="12"/>
    <n v="29588.438343644753"/>
    <n v="8616.2931100053247"/>
  </r>
  <r>
    <x v="2"/>
    <x v="24"/>
    <x v="33"/>
    <n v="27622.05230796777"/>
    <n v="3090.9543570745877"/>
  </r>
  <r>
    <x v="3"/>
    <x v="1"/>
    <x v="39"/>
    <n v="536312.56583315483"/>
    <n v="200461.02482754597"/>
  </r>
  <r>
    <x v="1"/>
    <x v="7"/>
    <x v="17"/>
    <n v="671360.31489050202"/>
    <n v="269301.91026422218"/>
  </r>
  <r>
    <x v="2"/>
    <x v="26"/>
    <x v="37"/>
    <n v="18656.502498343427"/>
    <n v="1445.6936304302187"/>
  </r>
  <r>
    <x v="3"/>
    <x v="34"/>
    <x v="15"/>
    <n v="1886.3917580946595"/>
    <n v="344.79165822475818"/>
  </r>
  <r>
    <x v="3"/>
    <x v="37"/>
    <x v="5"/>
    <n v="1679.4489058061763"/>
    <n v="356.5378701106572"/>
  </r>
  <r>
    <x v="2"/>
    <x v="24"/>
    <x v="14"/>
    <n v="2855185.6259950949"/>
    <n v="1124386.6300025724"/>
  </r>
  <r>
    <x v="1"/>
    <x v="35"/>
    <x v="7"/>
    <n v="0"/>
    <n v="0"/>
  </r>
  <r>
    <x v="3"/>
    <x v="35"/>
    <x v="7"/>
    <n v="542117.88575552509"/>
    <n v="216809.75165255016"/>
  </r>
  <r>
    <x v="2"/>
    <x v="13"/>
    <x v="9"/>
    <n v="2855392.555150935"/>
    <n v="1143661.7648085393"/>
  </r>
  <r>
    <x v="0"/>
    <x v="13"/>
    <x v="33"/>
    <n v="1084.93997571925"/>
    <n v="293.55776796742839"/>
  </r>
  <r>
    <x v="2"/>
    <x v="22"/>
    <x v="32"/>
    <n v="162720.02570441444"/>
    <n v="50224.032601827166"/>
  </r>
  <r>
    <x v="0"/>
    <x v="36"/>
    <x v="31"/>
    <n v="1906005.5011983032"/>
    <n v="782760.77145533555"/>
  </r>
  <r>
    <x v="2"/>
    <x v="8"/>
    <x v="32"/>
    <n v="-651683.99504950421"/>
    <n v="-32088.696655586336"/>
  </r>
  <r>
    <x v="3"/>
    <x v="8"/>
    <x v="11"/>
    <n v="-108487.33946459451"/>
    <n v="2761.2370529273294"/>
  </r>
  <r>
    <x v="2"/>
    <x v="12"/>
    <x v="32"/>
    <n v="2672808.4749192842"/>
    <n v="1001090.194633323"/>
  </r>
  <r>
    <x v="3"/>
    <x v="8"/>
    <x v="12"/>
    <n v="-113329.23950043501"/>
    <n v="2157.9177747144072"/>
  </r>
  <r>
    <x v="3"/>
    <x v="15"/>
    <x v="13"/>
    <n v="750.81544311792516"/>
    <n v="106.3260694741352"/>
  </r>
  <r>
    <x v="1"/>
    <x v="0"/>
    <x v="4"/>
    <n v="-74.707387154842493"/>
    <n v="-101.01542264807109"/>
  </r>
  <r>
    <x v="2"/>
    <x v="28"/>
    <x v="27"/>
    <n v="77832.390127136896"/>
    <n v="28488.351918051099"/>
  </r>
  <r>
    <x v="0"/>
    <x v="28"/>
    <x v="27"/>
    <n v="45411.288845456467"/>
    <n v="15685.885447170496"/>
  </r>
  <r>
    <x v="1"/>
    <x v="23"/>
    <x v="48"/>
    <n v="477.25085348138259"/>
    <n v="-96.630451585279701"/>
  </r>
  <r>
    <x v="2"/>
    <x v="29"/>
    <x v="30"/>
    <n v="166338.22891837981"/>
    <n v="52082.186580271831"/>
  </r>
  <r>
    <x v="2"/>
    <x v="27"/>
    <x v="36"/>
    <n v="-641.84302815669878"/>
    <n v="49.021018661908798"/>
  </r>
  <r>
    <x v="0"/>
    <x v="27"/>
    <x v="10"/>
    <n v="5997.4884997001927"/>
    <n v="550.69560249529729"/>
  </r>
  <r>
    <x v="2"/>
    <x v="35"/>
    <x v="12"/>
    <n v="2506.937532727537"/>
    <n v="213.23483360904351"/>
  </r>
  <r>
    <x v="0"/>
    <x v="11"/>
    <x v="36"/>
    <n v="1844128.8516351436"/>
    <n v="741016.98608034407"/>
  </r>
  <r>
    <x v="0"/>
    <x v="27"/>
    <x v="7"/>
    <n v="-1206.9560474086591"/>
    <n v="10.781343947110701"/>
  </r>
  <r>
    <x v="1"/>
    <x v="32"/>
    <x v="9"/>
    <n v="0"/>
    <n v="0"/>
  </r>
  <r>
    <x v="0"/>
    <x v="0"/>
    <x v="13"/>
    <n v="-66.198064652152297"/>
    <n v="-72.330857350811897"/>
  </r>
  <r>
    <x v="3"/>
    <x v="8"/>
    <x v="25"/>
    <n v="-111792.9742051268"/>
    <n v="2924.4985323230621"/>
  </r>
  <r>
    <x v="3"/>
    <x v="8"/>
    <x v="35"/>
    <n v="-113040.44350438325"/>
    <n v="2718.0086398923413"/>
  </r>
  <r>
    <x v="0"/>
    <x v="26"/>
    <x v="25"/>
    <n v="1709128.5485581283"/>
    <n v="661010.25271318667"/>
  </r>
  <r>
    <x v="2"/>
    <x v="31"/>
    <x v="8"/>
    <n v="-216.62898031839839"/>
    <n v="-743.01405823750315"/>
  </r>
  <r>
    <x v="2"/>
    <x v="22"/>
    <x v="11"/>
    <n v="-1252.9592113154533"/>
    <n v="-710.82747400980895"/>
  </r>
  <r>
    <x v="0"/>
    <x v="35"/>
    <x v="11"/>
    <n v="129.1448506200235"/>
    <n v="10.988146597414"/>
  </r>
  <r>
    <x v="1"/>
    <x v="22"/>
    <x v="50"/>
    <n v="0"/>
    <n v="0"/>
  </r>
  <r>
    <x v="2"/>
    <x v="25"/>
    <x v="29"/>
    <n v="83.139694399218499"/>
    <n v="37.691781701838799"/>
  </r>
  <r>
    <x v="1"/>
    <x v="33"/>
    <x v="4"/>
    <n v="18.685549826201999"/>
    <n v="1.5161133417884001"/>
  </r>
  <r>
    <x v="1"/>
    <x v="37"/>
    <x v="3"/>
    <n v="204.8315231491309"/>
    <n v="54.813183490832998"/>
  </r>
  <r>
    <x v="0"/>
    <x v="5"/>
    <x v="4"/>
    <n v="-128.995923541134"/>
    <n v="-82.793298227425595"/>
  </r>
  <r>
    <x v="2"/>
    <x v="25"/>
    <x v="13"/>
    <n v="148.55416583792709"/>
    <n v="31.954899387251398"/>
  </r>
  <r>
    <x v="0"/>
    <x v="3"/>
    <x v="13"/>
    <n v="26.202286317132302"/>
    <n v="13.696309672732999"/>
  </r>
  <r>
    <x v="3"/>
    <x v="27"/>
    <x v="7"/>
    <n v="-609.21172517351999"/>
    <n v="-67.357508905542602"/>
  </r>
  <r>
    <x v="0"/>
    <x v="27"/>
    <x v="14"/>
    <n v="-387.5973325382592"/>
    <n v="-4.1411469794159999"/>
  </r>
  <r>
    <x v="0"/>
    <x v="13"/>
    <x v="50"/>
    <n v="425.74924367287548"/>
    <n v="135.40518151704609"/>
  </r>
  <r>
    <x v="2"/>
    <x v="31"/>
    <x v="33"/>
    <n v="48.200391325446503"/>
    <n v="21.583436039085999"/>
  </r>
  <r>
    <x v="0"/>
    <x v="31"/>
    <x v="36"/>
    <n v="-341.71828016544549"/>
    <n v="-176.49764288851989"/>
  </r>
  <r>
    <x v="0"/>
    <x v="20"/>
    <x v="39"/>
    <n v="104578.62773395366"/>
    <n v="34690.660330055507"/>
  </r>
  <r>
    <x v="1"/>
    <x v="25"/>
    <x v="13"/>
    <n v="-50.705288330837902"/>
    <n v="-31.154308423999598"/>
  </r>
  <r>
    <x v="1"/>
    <x v="15"/>
    <x v="2"/>
    <n v="67.054451505966"/>
    <n v="-44.623645533541101"/>
  </r>
  <r>
    <x v="0"/>
    <x v="6"/>
    <x v="4"/>
    <n v="109.035531776017"/>
    <n v="9.2741225921795003"/>
  </r>
  <r>
    <x v="0"/>
    <x v="25"/>
    <x v="13"/>
    <n v="82.021304476202502"/>
    <n v="40.556279263686598"/>
  </r>
  <r>
    <x v="2"/>
    <x v="0"/>
    <x v="2"/>
    <n v="-27.785910409422598"/>
    <n v="-16.939297048356799"/>
  </r>
  <r>
    <x v="2"/>
    <x v="29"/>
    <x v="24"/>
    <n v="1984.1733371262699"/>
    <n v="151.00018269242611"/>
  </r>
  <r>
    <x v="0"/>
    <x v="2"/>
    <x v="42"/>
    <n v="-17.330957808997798"/>
    <n v="-19.659204757452098"/>
  </r>
  <r>
    <x v="1"/>
    <x v="36"/>
    <x v="9"/>
    <n v="0"/>
    <n v="0"/>
  </r>
  <r>
    <x v="2"/>
    <x v="0"/>
    <x v="4"/>
    <n v="-9.0602682001246002"/>
    <n v="-1.8217184741465"/>
  </r>
  <r>
    <x v="0"/>
    <x v="21"/>
    <x v="37"/>
    <n v="-311.69669413487202"/>
    <n v="-107.8034423261936"/>
  </r>
  <r>
    <x v="2"/>
    <x v="21"/>
    <x v="39"/>
    <n v="-69.997245175433804"/>
    <n v="-17.633149972243"/>
  </r>
  <r>
    <x v="3"/>
    <x v="21"/>
    <x v="37"/>
    <n v="-61.424248134412501"/>
    <n v="7.2773900524419002"/>
  </r>
  <r>
    <x v="2"/>
    <x v="2"/>
    <x v="41"/>
    <n v="-73.400774854648603"/>
    <n v="-31.2547804066336"/>
  </r>
  <r>
    <x v="3"/>
    <x v="30"/>
    <x v="26"/>
    <n v="39915.311159738761"/>
    <n v="13038.248208165945"/>
  </r>
  <r>
    <x v="2"/>
    <x v="28"/>
    <x v="48"/>
    <n v="663.94585233290854"/>
    <n v="118.7253222425811"/>
  </r>
  <r>
    <x v="2"/>
    <x v="31"/>
    <x v="23"/>
    <n v="0"/>
    <n v="0"/>
  </r>
  <r>
    <x v="0"/>
    <x v="26"/>
    <x v="37"/>
    <n v="9970.8964719500327"/>
    <n v="1264.1977526105818"/>
  </r>
  <r>
    <x v="0"/>
    <x v="6"/>
    <x v="38"/>
    <n v="32.421717577849002"/>
    <n v="17.245113121085801"/>
  </r>
  <r>
    <x v="1"/>
    <x v="26"/>
    <x v="39"/>
    <n v="0"/>
    <n v="0"/>
  </r>
  <r>
    <x v="2"/>
    <x v="36"/>
    <x v="10"/>
    <n v="116709.60142546269"/>
    <n v="28158.563604125316"/>
  </r>
  <r>
    <x v="0"/>
    <x v="36"/>
    <x v="33"/>
    <n v="-160.72908074036769"/>
    <n v="174.77321510114379"/>
  </r>
  <r>
    <x v="1"/>
    <x v="25"/>
    <x v="16"/>
    <n v="-31.158412143826801"/>
    <n v="-17.4293148258107"/>
  </r>
  <r>
    <x v="0"/>
    <x v="32"/>
    <x v="32"/>
    <n v="-1242.4677421942415"/>
    <n v="-445.38956324178668"/>
  </r>
  <r>
    <x v="2"/>
    <x v="35"/>
    <x v="33"/>
    <n v="262.20479054250728"/>
    <n v="5.8996505977281997"/>
  </r>
  <r>
    <x v="2"/>
    <x v="24"/>
    <x v="11"/>
    <n v="339.48383394158992"/>
    <n v="104.0465987869058"/>
  </r>
  <r>
    <x v="0"/>
    <x v="38"/>
    <x v="36"/>
    <n v="-242.041011951408"/>
    <n v="-107.80062071618531"/>
  </r>
  <r>
    <x v="2"/>
    <x v="0"/>
    <x v="16"/>
    <n v="-21.407249081040401"/>
    <n v="-17.095846038631599"/>
  </r>
  <r>
    <x v="0"/>
    <x v="17"/>
    <x v="10"/>
    <n v="-34.272966297448797"/>
    <n v="-52.740041224544903"/>
  </r>
  <r>
    <x v="0"/>
    <x v="17"/>
    <x v="61"/>
    <n v="1397633.2264072385"/>
    <n v="791619.62336470163"/>
  </r>
  <r>
    <x v="2"/>
    <x v="13"/>
    <x v="50"/>
    <n v="-310.6719072519416"/>
    <n v="-142.81207373779139"/>
  </r>
  <r>
    <x v="3"/>
    <x v="40"/>
    <x v="61"/>
    <n v="4411.0333501998366"/>
    <n v="2002.435233633692"/>
  </r>
  <r>
    <x v="0"/>
    <x v="41"/>
    <x v="32"/>
    <n v="10965.917177467096"/>
    <n v="1212.3225544935872"/>
  </r>
  <r>
    <x v="2"/>
    <x v="39"/>
    <x v="2"/>
    <n v="17.262294105182601"/>
    <n v="11.4495696586165"/>
  </r>
  <r>
    <x v="2"/>
    <x v="20"/>
    <x v="17"/>
    <n v="21761.162529115434"/>
    <n v="1432.7697742138294"/>
  </r>
  <r>
    <x v="1"/>
    <x v="29"/>
    <x v="24"/>
    <n v="0"/>
    <n v="0"/>
  </r>
  <r>
    <x v="2"/>
    <x v="3"/>
    <x v="51"/>
    <n v="-144.50481422424031"/>
    <n v="-26.287011102045302"/>
  </r>
  <r>
    <x v="0"/>
    <x v="17"/>
    <x v="36"/>
    <n v="32.311374037345303"/>
    <n v="-2.5284209678045002"/>
  </r>
  <r>
    <x v="1"/>
    <x v="24"/>
    <x v="11"/>
    <n v="0"/>
    <n v="0"/>
  </r>
  <r>
    <x v="2"/>
    <x v="19"/>
    <x v="17"/>
    <n v="1651.4155348053137"/>
    <n v="-4.8108066505467004"/>
  </r>
  <r>
    <x v="3"/>
    <x v="27"/>
    <x v="33"/>
    <n v="-22.250518512757001"/>
    <n v="1.2050655274538999"/>
  </r>
  <r>
    <x v="2"/>
    <x v="41"/>
    <x v="11"/>
    <n v="-423.5033434651404"/>
    <n v="-144.8829131228506"/>
  </r>
  <r>
    <x v="2"/>
    <x v="33"/>
    <x v="68"/>
    <n v="0"/>
    <n v="0"/>
  </r>
  <r>
    <x v="0"/>
    <x v="14"/>
    <x v="42"/>
    <n v="-14.8216013499626"/>
    <n v="-47.4868090338625"/>
  </r>
  <r>
    <x v="2"/>
    <x v="33"/>
    <x v="76"/>
    <n v="0"/>
    <n v="0"/>
  </r>
  <r>
    <x v="0"/>
    <x v="33"/>
    <x v="41"/>
    <n v="-32.421717577849002"/>
    <n v="-17.245113121085801"/>
  </r>
  <r>
    <x v="0"/>
    <x v="30"/>
    <x v="23"/>
    <n v="-44.6334190475797"/>
    <n v="-43.958622656024303"/>
  </r>
  <r>
    <x v="3"/>
    <x v="41"/>
    <x v="25"/>
    <n v="-3.9886005060723999"/>
    <n v="3.1930426614137999"/>
  </r>
  <r>
    <x v="2"/>
    <x v="41"/>
    <x v="30"/>
    <n v="-82.347152224073497"/>
    <n v="-26.471352083760401"/>
  </r>
  <r>
    <x v="3"/>
    <x v="5"/>
    <x v="38"/>
    <n v="-2.0075629708984"/>
    <n v="-0.1443131043318"/>
  </r>
  <r>
    <x v="3"/>
    <x v="30"/>
    <x v="37"/>
    <n v="31.784270696641101"/>
    <n v="-4.4512988403713001"/>
  </r>
  <r>
    <x v="1"/>
    <x v="22"/>
    <x v="35"/>
    <n v="0"/>
    <n v="0"/>
  </r>
  <r>
    <x v="2"/>
    <x v="13"/>
    <x v="25"/>
    <n v="-129.041894639226"/>
    <n v="-28.083778213286202"/>
  </r>
  <r>
    <x v="2"/>
    <x v="29"/>
    <x v="22"/>
    <n v="-23.649294983960701"/>
    <n v="-5.1538268499323996"/>
  </r>
  <r>
    <x v="0"/>
    <x v="32"/>
    <x v="14"/>
    <n v="-882.66673896476709"/>
    <n v="-228.85801714611301"/>
  </r>
  <r>
    <x v="2"/>
    <x v="16"/>
    <x v="5"/>
    <n v="74.773321086524305"/>
    <n v="22.9109674574709"/>
  </r>
  <r>
    <x v="1"/>
    <x v="10"/>
    <x v="24"/>
    <n v="0"/>
    <n v="0"/>
  </r>
  <r>
    <x v="2"/>
    <x v="40"/>
    <x v="28"/>
    <n v="41.623012174993498"/>
    <n v="24.031228289844702"/>
  </r>
  <r>
    <x v="2"/>
    <x v="0"/>
    <x v="13"/>
    <n v="13.177018540401299"/>
    <n v="-55.850400301059899"/>
  </r>
  <r>
    <x v="0"/>
    <x v="38"/>
    <x v="14"/>
    <n v="-19.315300502233999"/>
    <n v="-6.1815089572117996"/>
  </r>
  <r>
    <x v="3"/>
    <x v="13"/>
    <x v="26"/>
    <n v="-132.9290952171954"/>
    <n v="-40.690527553283097"/>
  </r>
  <r>
    <x v="0"/>
    <x v="18"/>
    <x v="39"/>
    <n v="-158.55566413552111"/>
    <n v="-45.6665310986007"/>
  </r>
  <r>
    <x v="2"/>
    <x v="28"/>
    <x v="7"/>
    <n v="250.4823339316479"/>
    <n v="345.70237592468669"/>
  </r>
  <r>
    <x v="3"/>
    <x v="28"/>
    <x v="8"/>
    <n v="101.164748555342"/>
    <n v="89.002724605598303"/>
  </r>
  <r>
    <x v="1"/>
    <x v="28"/>
    <x v="50"/>
    <n v="0"/>
    <n v="0"/>
  </r>
  <r>
    <x v="1"/>
    <x v="28"/>
    <x v="8"/>
    <n v="33.598328141243897"/>
    <n v="40.981510262720498"/>
  </r>
  <r>
    <x v="0"/>
    <x v="28"/>
    <x v="8"/>
    <n v="-139.9364216468083"/>
    <n v="-39.728335967602597"/>
  </r>
  <r>
    <x v="3"/>
    <x v="28"/>
    <x v="7"/>
    <n v="21.663209759943602"/>
    <n v="58.490936772330699"/>
  </r>
  <r>
    <x v="3"/>
    <x v="28"/>
    <x v="31"/>
    <n v="87.685056026694298"/>
    <n v="97.4519643574138"/>
  </r>
  <r>
    <x v="2"/>
    <x v="33"/>
    <x v="44"/>
    <n v="0"/>
    <n v="0"/>
  </r>
  <r>
    <x v="0"/>
    <x v="21"/>
    <x v="39"/>
    <n v="-275.492546766011"/>
    <n v="-126.08690527566969"/>
  </r>
  <r>
    <x v="2"/>
    <x v="22"/>
    <x v="35"/>
    <n v="-988.9683930194501"/>
    <n v="-438.22785052294302"/>
  </r>
  <r>
    <x v="1"/>
    <x v="14"/>
    <x v="41"/>
    <n v="30.337934448747198"/>
    <n v="20.768390261853099"/>
  </r>
  <r>
    <x v="0"/>
    <x v="3"/>
    <x v="60"/>
    <n v="0"/>
    <n v="0"/>
  </r>
  <r>
    <x v="0"/>
    <x v="3"/>
    <x v="63"/>
    <n v="0"/>
    <n v="0"/>
  </r>
  <r>
    <x v="3"/>
    <x v="12"/>
    <x v="37"/>
    <n v="-28.092001594750201"/>
    <n v="-21.1445766363261"/>
  </r>
  <r>
    <x v="2"/>
    <x v="12"/>
    <x v="26"/>
    <n v="295.786639876045"/>
    <n v="61.606015333140398"/>
  </r>
  <r>
    <x v="1"/>
    <x v="3"/>
    <x v="54"/>
    <n v="-57.510363118626998"/>
    <n v="-5.4319109915104997"/>
  </r>
  <r>
    <x v="2"/>
    <x v="24"/>
    <x v="35"/>
    <n v="82.389679847977504"/>
    <n v="-0.2015321214178"/>
  </r>
  <r>
    <x v="0"/>
    <x v="4"/>
    <x v="62"/>
    <n v="-144.1307726458011"/>
    <n v="-49.225158783925202"/>
  </r>
  <r>
    <x v="1"/>
    <x v="19"/>
    <x v="17"/>
    <n v="0"/>
    <n v="0"/>
  </r>
  <r>
    <x v="1"/>
    <x v="25"/>
    <x v="2"/>
    <n v="-46.0945587949535"/>
    <n v="-30.281405756279199"/>
  </r>
  <r>
    <x v="3"/>
    <x v="0"/>
    <x v="47"/>
    <n v="-53.058854916247199"/>
    <n v="-5.5213813719187002"/>
  </r>
  <r>
    <x v="2"/>
    <x v="31"/>
    <x v="49"/>
    <n v="0"/>
    <n v="0"/>
  </r>
  <r>
    <x v="3"/>
    <x v="0"/>
    <x v="4"/>
    <n v="22.242520707336901"/>
    <n v="14.3834747530898"/>
  </r>
  <r>
    <x v="2"/>
    <x v="33"/>
    <x v="40"/>
    <n v="0"/>
    <n v="0"/>
  </r>
  <r>
    <x v="0"/>
    <x v="4"/>
    <x v="38"/>
    <n v="-119.36753850462659"/>
    <n v="-32.518722494111998"/>
  </r>
  <r>
    <x v="2"/>
    <x v="15"/>
    <x v="41"/>
    <n v="53.9028303626812"/>
    <n v="14.615808545043"/>
  </r>
  <r>
    <x v="2"/>
    <x v="37"/>
    <x v="2"/>
    <n v="11.086578194142801"/>
    <n v="-2.2129123599118001"/>
  </r>
  <r>
    <x v="1"/>
    <x v="14"/>
    <x v="52"/>
    <n v="-57.510363118626998"/>
    <n v="-5.4319109915104997"/>
  </r>
  <r>
    <x v="2"/>
    <x v="33"/>
    <x v="45"/>
    <n v="0"/>
    <n v="0"/>
  </r>
  <r>
    <x v="0"/>
    <x v="17"/>
    <x v="33"/>
    <n v="59.5922061058425"/>
    <n v="33.148110145406598"/>
  </r>
  <r>
    <x v="0"/>
    <x v="17"/>
    <x v="14"/>
    <n v="59.5922061058425"/>
    <n v="33.148110145406598"/>
  </r>
  <r>
    <x v="1"/>
    <x v="15"/>
    <x v="51"/>
    <n v="-7.0497983305116003"/>
    <n v="-3.2789148906091001"/>
  </r>
  <r>
    <x v="0"/>
    <x v="41"/>
    <x v="11"/>
    <n v="-700.57242028468727"/>
    <n v="-296.10424599038168"/>
  </r>
  <r>
    <x v="2"/>
    <x v="37"/>
    <x v="4"/>
    <n v="37.816864475976999"/>
    <n v="3.1934634957344001"/>
  </r>
  <r>
    <x v="0"/>
    <x v="25"/>
    <x v="1"/>
    <n v="82.021304476202502"/>
    <n v="40.556279263686598"/>
  </r>
  <r>
    <x v="2"/>
    <x v="32"/>
    <x v="11"/>
    <n v="0"/>
    <n v="0"/>
  </r>
  <r>
    <x v="3"/>
    <x v="0"/>
    <x v="43"/>
    <n v="-65.8754910712548"/>
    <n v="-5.6809940247912003"/>
  </r>
  <r>
    <x v="0"/>
    <x v="26"/>
    <x v="53"/>
    <n v="-31.863260281498601"/>
    <n v="-22.478473123728101"/>
  </r>
  <r>
    <x v="0"/>
    <x v="35"/>
    <x v="23"/>
    <n v="-11.6192059908263"/>
    <n v="-12.8623270507142"/>
  </r>
  <r>
    <x v="1"/>
    <x v="38"/>
    <x v="31"/>
    <n v="246.9534808063037"/>
    <n v="-30.236790268084601"/>
  </r>
  <r>
    <x v="2"/>
    <x v="12"/>
    <x v="37"/>
    <n v="191.71882815946881"/>
    <n v="48.269008441481901"/>
  </r>
  <r>
    <x v="2"/>
    <x v="12"/>
    <x v="19"/>
    <n v="89.333291041713494"/>
    <n v="35.468829621576901"/>
  </r>
  <r>
    <x v="0"/>
    <x v="12"/>
    <x v="24"/>
    <n v="46.5382032277927"/>
    <n v="2.8706562148521999"/>
  </r>
  <r>
    <x v="1"/>
    <x v="12"/>
    <x v="23"/>
    <n v="0"/>
    <n v="0"/>
  </r>
  <r>
    <x v="3"/>
    <x v="2"/>
    <x v="41"/>
    <n v="-3.3878933136559999"/>
    <n v="5.5329031123700002E-2"/>
  </r>
  <r>
    <x v="2"/>
    <x v="6"/>
    <x v="42"/>
    <n v="-82.714640883713002"/>
    <n v="4.8286855360369003"/>
  </r>
  <r>
    <x v="2"/>
    <x v="10"/>
    <x v="23"/>
    <n v="69.997245175433804"/>
    <n v="17.633149972243"/>
  </r>
  <r>
    <x v="1"/>
    <x v="4"/>
    <x v="38"/>
    <n v="-49.609993996468603"/>
    <n v="-24.271093816415299"/>
  </r>
  <r>
    <x v="2"/>
    <x v="3"/>
    <x v="54"/>
    <n v="-58.196350341578501"/>
    <n v="-5.7207495592001996"/>
  </r>
  <r>
    <x v="2"/>
    <x v="35"/>
    <x v="35"/>
    <n v="-821.35989340199183"/>
    <n v="-364.03855013372657"/>
  </r>
  <r>
    <x v="2"/>
    <x v="9"/>
    <x v="19"/>
    <n v="-16.577597655296699"/>
    <n v="-37.471811789936702"/>
  </r>
  <r>
    <x v="0"/>
    <x v="41"/>
    <x v="25"/>
    <n v="-137.3098999457917"/>
    <n v="-44.776596210953002"/>
  </r>
  <r>
    <x v="2"/>
    <x v="10"/>
    <x v="24"/>
    <n v="69.997245175433804"/>
    <n v="17.633149972243"/>
  </r>
  <r>
    <x v="0"/>
    <x v="3"/>
    <x v="62"/>
    <n v="-99.539603683380903"/>
    <n v="-23.890554072835702"/>
  </r>
  <r>
    <x v="2"/>
    <x v="10"/>
    <x v="37"/>
    <n v="111.7525185475984"/>
    <n v="20.203096466779801"/>
  </r>
  <r>
    <x v="2"/>
    <x v="4"/>
    <x v="54"/>
    <n v="-7.1338887677278997"/>
    <n v="-3.4532691983397998"/>
  </r>
  <r>
    <x v="0"/>
    <x v="22"/>
    <x v="35"/>
    <n v="-194.25963080204889"/>
    <n v="-35.660738900398201"/>
  </r>
  <r>
    <x v="0"/>
    <x v="11"/>
    <x v="16"/>
    <n v="3.8705329800818"/>
    <n v="4.2865978548900996"/>
  </r>
  <r>
    <x v="0"/>
    <x v="11"/>
    <x v="20"/>
    <n v="10.003211323837499"/>
    <n v="11.8747824392276"/>
  </r>
  <r>
    <x v="2"/>
    <x v="41"/>
    <x v="15"/>
    <n v="1.7310397141194001"/>
    <n v="-0.2256867669972"/>
  </r>
  <r>
    <x v="0"/>
    <x v="36"/>
    <x v="35"/>
    <n v="-109.0534962848016"/>
    <n v="-31.432690424586099"/>
  </r>
  <r>
    <x v="0"/>
    <x v="35"/>
    <x v="22"/>
    <n v="-5.8209385267618003"/>
    <n v="-6.5718190832926"/>
  </r>
  <r>
    <x v="2"/>
    <x v="36"/>
    <x v="26"/>
    <n v="-23.649294983960701"/>
    <n v="-5.1538268499323996"/>
  </r>
  <r>
    <x v="2"/>
    <x v="35"/>
    <x v="19"/>
    <n v="-298.85207847977279"/>
    <n v="-137.5787932350876"/>
  </r>
  <r>
    <x v="1"/>
    <x v="24"/>
    <x v="6"/>
    <n v="-123.674313575274"/>
    <n v="-5.9087498849686"/>
  </r>
  <r>
    <x v="1"/>
    <x v="30"/>
    <x v="30"/>
    <n v="0"/>
    <n v="0"/>
  </r>
  <r>
    <x v="2"/>
    <x v="38"/>
    <x v="9"/>
    <n v="-60.319074898694403"/>
    <n v="-15.672740412068601"/>
  </r>
  <r>
    <x v="2"/>
    <x v="20"/>
    <x v="5"/>
    <n v="-4.7760759110904996"/>
    <n v="-5.2778174852279003"/>
  </r>
  <r>
    <x v="2"/>
    <x v="20"/>
    <x v="1"/>
    <n v="-3.4727417792266002"/>
    <n v="-3.8375640641562998"/>
  </r>
  <r>
    <x v="0"/>
    <x v="20"/>
    <x v="20"/>
    <n v="-83.338360204855604"/>
    <n v="-25.591782264680599"/>
  </r>
  <r>
    <x v="0"/>
    <x v="33"/>
    <x v="38"/>
    <n v="0"/>
    <n v="0"/>
  </r>
  <r>
    <x v="1"/>
    <x v="23"/>
    <x v="32"/>
    <n v="-9.5927350047412006"/>
    <n v="-1.9659134609625999"/>
  </r>
  <r>
    <x v="0"/>
    <x v="23"/>
    <x v="9"/>
    <n v="-28.434310040658499"/>
    <n v="-18.660778285046199"/>
  </r>
  <r>
    <x v="3"/>
    <x v="23"/>
    <x v="32"/>
    <n v="-54.876658258112798"/>
    <n v="-24.885952364901801"/>
  </r>
  <r>
    <x v="0"/>
    <x v="0"/>
    <x v="77"/>
    <n v="-88.497306310720205"/>
    <n v="0"/>
  </r>
  <r>
    <x v="1"/>
    <x v="26"/>
    <x v="60"/>
    <n v="-73.898357570613399"/>
    <n v="-5.3391058679933998"/>
  </r>
  <r>
    <x v="2"/>
    <x v="33"/>
    <x v="52"/>
    <n v="0"/>
    <n v="0"/>
  </r>
  <r>
    <x v="2"/>
    <x v="14"/>
    <x v="45"/>
    <n v="-28.1121135410833"/>
    <n v="-14.845511983644901"/>
  </r>
  <r>
    <x v="2"/>
    <x v="27"/>
    <x v="32"/>
    <n v="1.1260641848969"/>
    <n v="6.8674943009565004"/>
  </r>
  <r>
    <x v="3"/>
    <x v="12"/>
    <x v="23"/>
    <n v="39.171390145304997"/>
    <n v="2.4863539172829001"/>
  </r>
  <r>
    <x v="2"/>
    <x v="38"/>
    <x v="35"/>
    <n v="-57.097299247063297"/>
    <n v="-24.4534325012484"/>
  </r>
  <r>
    <x v="2"/>
    <x v="38"/>
    <x v="39"/>
    <n v="-155.935394411332"/>
    <n v="-7.4977559355743999"/>
  </r>
  <r>
    <x v="0"/>
    <x v="6"/>
    <x v="51"/>
    <n v="32.421717577849002"/>
    <n v="17.245113121085801"/>
  </r>
  <r>
    <x v="3"/>
    <x v="20"/>
    <x v="4"/>
    <n v="-121.348043653476"/>
    <n v="-6.1621648055321998"/>
  </r>
  <r>
    <x v="1"/>
    <x v="20"/>
    <x v="15"/>
    <n v="0"/>
    <n v="0"/>
  </r>
  <r>
    <x v="2"/>
    <x v="4"/>
    <x v="51"/>
    <n v="-12.621639402649899"/>
    <n v="-16.759376307428901"/>
  </r>
  <r>
    <x v="2"/>
    <x v="35"/>
    <x v="62"/>
    <n v="-28.1121135410833"/>
    <n v="-14.845511983644901"/>
  </r>
  <r>
    <x v="2"/>
    <x v="14"/>
    <x v="54"/>
    <n v="-28.1121135410833"/>
    <n v="-14.845511983644901"/>
  </r>
  <r>
    <x v="2"/>
    <x v="31"/>
    <x v="5"/>
    <n v="0"/>
    <n v="0"/>
  </r>
  <r>
    <x v="2"/>
    <x v="3"/>
    <x v="46"/>
    <n v="-58.196350341578501"/>
    <n v="-5.7207495592001996"/>
  </r>
  <r>
    <x v="3"/>
    <x v="9"/>
    <x v="22"/>
    <n v="-71.202609686124404"/>
    <n v="-28.809858571421099"/>
  </r>
  <r>
    <x v="0"/>
    <x v="35"/>
    <x v="49"/>
    <n v="-3.9775486578648001"/>
    <n v="-7.2483110687275998"/>
  </r>
  <r>
    <x v="0"/>
    <x v="35"/>
    <x v="62"/>
    <n v="-2.0437024879418999"/>
    <n v="-3.6329145371439"/>
  </r>
  <r>
    <x v="1"/>
    <x v="3"/>
    <x v="66"/>
    <n v="-30.686861852066698"/>
    <n v="-14.5428856423888"/>
  </r>
  <r>
    <x v="2"/>
    <x v="2"/>
    <x v="62"/>
    <n v="-28.1121135410833"/>
    <n v="-14.845511983644901"/>
  </r>
  <r>
    <x v="1"/>
    <x v="29"/>
    <x v="39"/>
    <n v="0"/>
    <n v="0"/>
  </r>
  <r>
    <x v="1"/>
    <x v="23"/>
    <x v="19"/>
    <n v="-4.1376057094623997"/>
    <n v="-4.8883935491230996"/>
  </r>
  <r>
    <x v="2"/>
    <x v="23"/>
    <x v="35"/>
    <n v="-16.113358719585499"/>
    <n v="-3.8581977743164999"/>
  </r>
  <r>
    <x v="0"/>
    <x v="11"/>
    <x v="19"/>
    <n v="-84.593411355333899"/>
    <n v="-33.262842824661597"/>
  </r>
  <r>
    <x v="1"/>
    <x v="24"/>
    <x v="24"/>
    <n v="0"/>
    <n v="0"/>
  </r>
  <r>
    <x v="0"/>
    <x v="15"/>
    <x v="41"/>
    <n v="-1.9338461699228999"/>
    <n v="-3.6153965315836998"/>
  </r>
  <r>
    <x v="3"/>
    <x v="38"/>
    <x v="9"/>
    <n v="14.865067960698999"/>
    <n v="24.974098294274398"/>
  </r>
  <r>
    <x v="2"/>
    <x v="0"/>
    <x v="62"/>
    <n v="-7.1338887677278997"/>
    <n v="-3.4532691983397998"/>
  </r>
  <r>
    <x v="1"/>
    <x v="14"/>
    <x v="63"/>
    <n v="-70.190934525087698"/>
    <n v="-5.5692740235385001"/>
  </r>
  <r>
    <x v="3"/>
    <x v="9"/>
    <x v="0"/>
    <n v="-51.772267034698302"/>
    <n v="-20.947991903198101"/>
  </r>
  <r>
    <x v="3"/>
    <x v="9"/>
    <x v="1"/>
    <n v="-51.772267034698302"/>
    <n v="-20.947991903198101"/>
  </r>
  <r>
    <x v="0"/>
    <x v="6"/>
    <x v="47"/>
    <n v="32.421717577849002"/>
    <n v="17.245113121085801"/>
  </r>
  <r>
    <x v="1"/>
    <x v="25"/>
    <x v="41"/>
    <n v="-31.158412143826801"/>
    <n v="-17.4293148258107"/>
  </r>
  <r>
    <x v="2"/>
    <x v="41"/>
    <x v="29"/>
    <n v="1.2586596295014001"/>
    <n v="-0.1640995409955"/>
  </r>
  <r>
    <x v="2"/>
    <x v="41"/>
    <x v="6"/>
    <n v="1.2586596295014001"/>
    <n v="-0.1640995409955"/>
  </r>
  <r>
    <x v="0"/>
    <x v="6"/>
    <x v="46"/>
    <n v="32.421717577849002"/>
    <n v="17.245113121085801"/>
  </r>
  <r>
    <x v="3"/>
    <x v="3"/>
    <x v="5"/>
    <n v="182431.34055966994"/>
    <n v="122462.35753905796"/>
  </r>
  <r>
    <x v="1"/>
    <x v="1"/>
    <x v="16"/>
    <n v="499243.22678287904"/>
    <n v="189195.83985787191"/>
  </r>
  <r>
    <x v="0"/>
    <x v="33"/>
    <x v="15"/>
    <n v="702781.10899816139"/>
    <n v="449377.63052822044"/>
  </r>
  <r>
    <x v="2"/>
    <x v="15"/>
    <x v="1"/>
    <n v="62050.387812621077"/>
    <n v="32047.89280391081"/>
  </r>
  <r>
    <x v="0"/>
    <x v="15"/>
    <x v="29"/>
    <n v="593132.95091028139"/>
    <n v="385660.55596173689"/>
  </r>
  <r>
    <x v="3"/>
    <x v="14"/>
    <x v="13"/>
    <n v="174376.00711872516"/>
    <n v="118064.94454742089"/>
  </r>
  <r>
    <x v="1"/>
    <x v="15"/>
    <x v="1"/>
    <n v="36981.91014681886"/>
    <n v="19921.661815865908"/>
  </r>
  <r>
    <x v="1"/>
    <x v="39"/>
    <x v="0"/>
    <n v="32301.013874815304"/>
    <n v="17394.319140299609"/>
  </r>
  <r>
    <x v="0"/>
    <x v="15"/>
    <x v="1"/>
    <n v="34545.372371962279"/>
    <n v="17503.671735069489"/>
  </r>
  <r>
    <x v="3"/>
    <x v="39"/>
    <x v="1"/>
    <n v="37.380814356755302"/>
    <n v="-81.547339875257705"/>
  </r>
  <r>
    <x v="3"/>
    <x v="7"/>
    <x v="3"/>
    <n v="258277.3540008493"/>
    <n v="43235.322078586672"/>
  </r>
  <r>
    <x v="1"/>
    <x v="8"/>
    <x v="9"/>
    <n v="998156.36175797798"/>
    <n v="505519.34992075613"/>
  </r>
  <r>
    <x v="1"/>
    <x v="8"/>
    <x v="10"/>
    <n v="1044172.0320620575"/>
    <n v="547110.75404704025"/>
  </r>
  <r>
    <x v="0"/>
    <x v="8"/>
    <x v="31"/>
    <n v="-549582.95291880891"/>
    <n v="-40594.198568681189"/>
  </r>
  <r>
    <x v="0"/>
    <x v="8"/>
    <x v="36"/>
    <n v="-547492.04255312262"/>
    <n v="-39054.935426532043"/>
  </r>
  <r>
    <x v="3"/>
    <x v="8"/>
    <x v="36"/>
    <n v="-167631.83277187779"/>
    <n v="-9177.8975173780982"/>
  </r>
  <r>
    <x v="2"/>
    <x v="9"/>
    <x v="11"/>
    <n v="2627379.7588772555"/>
    <n v="985015.58815865056"/>
  </r>
  <r>
    <x v="3"/>
    <x v="11"/>
    <x v="9"/>
    <n v="7435.5353855101348"/>
    <n v="986.63556877209555"/>
  </r>
  <r>
    <x v="3"/>
    <x v="11"/>
    <x v="12"/>
    <n v="171.4206957050441"/>
    <n v="44.122997818212703"/>
  </r>
  <r>
    <x v="2"/>
    <x v="13"/>
    <x v="14"/>
    <n v="94554.052482632746"/>
    <n v="23604.376756309946"/>
  </r>
  <r>
    <x v="3"/>
    <x v="7"/>
    <x v="5"/>
    <n v="262914.63051773084"/>
    <n v="43596.286079931102"/>
  </r>
  <r>
    <x v="3"/>
    <x v="7"/>
    <x v="1"/>
    <n v="248713.77239093612"/>
    <n v="41697.83705736835"/>
  </r>
  <r>
    <x v="3"/>
    <x v="14"/>
    <x v="2"/>
    <n v="12295.166093782616"/>
    <n v="6396.7906985340205"/>
  </r>
  <r>
    <x v="0"/>
    <x v="8"/>
    <x v="11"/>
    <n v="-375129.23296752729"/>
    <n v="4301.554991092019"/>
  </r>
  <r>
    <x v="1"/>
    <x v="1"/>
    <x v="13"/>
    <n v="490009.46276552672"/>
    <n v="186503.96895049818"/>
  </r>
  <r>
    <x v="1"/>
    <x v="7"/>
    <x v="20"/>
    <n v="172114.86785122275"/>
    <n v="-87036.707083056288"/>
  </r>
  <r>
    <x v="3"/>
    <x v="1"/>
    <x v="3"/>
    <n v="100406.88100256564"/>
    <n v="38083.475424327124"/>
  </r>
  <r>
    <x v="0"/>
    <x v="1"/>
    <x v="3"/>
    <n v="336797.31856697268"/>
    <n v="127449.86527234437"/>
  </r>
  <r>
    <x v="0"/>
    <x v="1"/>
    <x v="13"/>
    <n v="-153638.21322050373"/>
    <n v="-58310.466666678032"/>
  </r>
  <r>
    <x v="0"/>
    <x v="1"/>
    <x v="29"/>
    <n v="-153453.81790384644"/>
    <n v="-57927.473530536867"/>
  </r>
  <r>
    <x v="1"/>
    <x v="7"/>
    <x v="18"/>
    <n v="199467.95577102317"/>
    <n v="-63191.110964130348"/>
  </r>
  <r>
    <x v="1"/>
    <x v="33"/>
    <x v="22"/>
    <n v="535540.47512283898"/>
    <n v="353994.92152324261"/>
  </r>
  <r>
    <x v="3"/>
    <x v="7"/>
    <x v="22"/>
    <n v="269502.74188282905"/>
    <n v="43972.16272671285"/>
  </r>
  <r>
    <x v="1"/>
    <x v="7"/>
    <x v="29"/>
    <n v="197445.1853002198"/>
    <n v="-108264.51645612271"/>
  </r>
  <r>
    <x v="1"/>
    <x v="17"/>
    <x v="21"/>
    <n v="1093477.4520735813"/>
    <n v="601889.21521963982"/>
  </r>
  <r>
    <x v="0"/>
    <x v="17"/>
    <x v="27"/>
    <n v="10740.642730601043"/>
    <n v="1117.5451589425882"/>
  </r>
  <r>
    <x v="2"/>
    <x v="17"/>
    <x v="34"/>
    <n v="1898.359851753577"/>
    <n v="237.12046789614021"/>
  </r>
  <r>
    <x v="2"/>
    <x v="4"/>
    <x v="42"/>
    <n v="7114.4941105450107"/>
    <n v="945.00777230487222"/>
  </r>
  <r>
    <x v="3"/>
    <x v="39"/>
    <x v="0"/>
    <n v="9850.3036189062987"/>
    <n v="5256.1777996070978"/>
  </r>
  <r>
    <x v="3"/>
    <x v="0"/>
    <x v="29"/>
    <n v="12109.248825572604"/>
    <n v="6773.0420353395002"/>
  </r>
  <r>
    <x v="2"/>
    <x v="3"/>
    <x v="2"/>
    <n v="-47.911271482262997"/>
    <n v="6.6752215012599994E-2"/>
  </r>
  <r>
    <x v="3"/>
    <x v="18"/>
    <x v="30"/>
    <n v="528993.57955863723"/>
    <n v="201040.25029333422"/>
  </r>
  <r>
    <x v="1"/>
    <x v="18"/>
    <x v="24"/>
    <n v="0"/>
    <n v="0"/>
  </r>
  <r>
    <x v="0"/>
    <x v="7"/>
    <x v="2"/>
    <n v="748317.79544057033"/>
    <n v="115665.42532186487"/>
  </r>
  <r>
    <x v="2"/>
    <x v="25"/>
    <x v="42"/>
    <n v="-2.2019479721452999"/>
    <n v="-0.1495240180639"/>
  </r>
  <r>
    <x v="2"/>
    <x v="0"/>
    <x v="1"/>
    <n v="9525.226269797884"/>
    <n v="2048.5570198226169"/>
  </r>
  <r>
    <x v="2"/>
    <x v="34"/>
    <x v="6"/>
    <n v="-19.910779648985098"/>
    <n v="6.5101646341401"/>
  </r>
  <r>
    <x v="0"/>
    <x v="16"/>
    <x v="24"/>
    <n v="374.05642935602918"/>
    <n v="121.6429462019991"/>
  </r>
  <r>
    <x v="3"/>
    <x v="19"/>
    <x v="24"/>
    <n v="35459.150074389647"/>
    <n v="10913.779149379838"/>
  </r>
  <r>
    <x v="3"/>
    <x v="6"/>
    <x v="0"/>
    <n v="1127.7287871417595"/>
    <n v="215.81751937179621"/>
  </r>
  <r>
    <x v="0"/>
    <x v="22"/>
    <x v="39"/>
    <n v="32572.02211856232"/>
    <n v="10282.123900901655"/>
  </r>
  <r>
    <x v="0"/>
    <x v="22"/>
    <x v="23"/>
    <n v="29166.149500048097"/>
    <n v="9499.5860661715233"/>
  </r>
  <r>
    <x v="3"/>
    <x v="22"/>
    <x v="18"/>
    <n v="-1013.5054686917229"/>
    <n v="-1156.4066561988525"/>
  </r>
  <r>
    <x v="0"/>
    <x v="8"/>
    <x v="26"/>
    <n v="-384694.72941681033"/>
    <n v="4549.1731446112963"/>
  </r>
  <r>
    <x v="1"/>
    <x v="8"/>
    <x v="35"/>
    <n v="1228700.9978755645"/>
    <n v="615721.13577928557"/>
  </r>
  <r>
    <x v="2"/>
    <x v="23"/>
    <x v="27"/>
    <n v="2189052.4549449845"/>
    <n v="1271854.9399700153"/>
  </r>
  <r>
    <x v="2"/>
    <x v="23"/>
    <x v="28"/>
    <n v="13642.609185981359"/>
    <n v="1136.6212282615706"/>
  </r>
  <r>
    <x v="2"/>
    <x v="31"/>
    <x v="28"/>
    <n v="66307.339853960293"/>
    <n v="20793.315283013613"/>
  </r>
  <r>
    <x v="0"/>
    <x v="0"/>
    <x v="1"/>
    <n v="4098.6170258259417"/>
    <n v="942.81444163318019"/>
  </r>
  <r>
    <x v="1"/>
    <x v="1"/>
    <x v="39"/>
    <n v="0"/>
    <n v="0"/>
  </r>
  <r>
    <x v="0"/>
    <x v="3"/>
    <x v="6"/>
    <n v="6912.9480005662144"/>
    <n v="1583.8947839601308"/>
  </r>
  <r>
    <x v="1"/>
    <x v="38"/>
    <x v="48"/>
    <n v="35686.56250218214"/>
    <n v="9832.990654161129"/>
  </r>
  <r>
    <x v="2"/>
    <x v="27"/>
    <x v="31"/>
    <n v="75036.238481037508"/>
    <n v="18518.32570489078"/>
  </r>
  <r>
    <x v="0"/>
    <x v="13"/>
    <x v="9"/>
    <n v="1795702.6489812746"/>
    <n v="703463.81802432449"/>
  </r>
  <r>
    <x v="0"/>
    <x v="35"/>
    <x v="9"/>
    <n v="68205.145886508311"/>
    <n v="21067.653363234884"/>
  </r>
  <r>
    <x v="1"/>
    <x v="22"/>
    <x v="32"/>
    <n v="0"/>
    <n v="0"/>
  </r>
  <r>
    <x v="2"/>
    <x v="41"/>
    <x v="33"/>
    <n v="233253.15530752207"/>
    <n v="91544.489727369568"/>
  </r>
  <r>
    <x v="3"/>
    <x v="5"/>
    <x v="2"/>
    <n v="883.03587179067586"/>
    <n v="24.9924420680595"/>
  </r>
  <r>
    <x v="1"/>
    <x v="30"/>
    <x v="35"/>
    <n v="0"/>
    <n v="0"/>
  </r>
  <r>
    <x v="1"/>
    <x v="30"/>
    <x v="26"/>
    <n v="0"/>
    <n v="0"/>
  </r>
  <r>
    <x v="2"/>
    <x v="11"/>
    <x v="36"/>
    <n v="2934390.3545227027"/>
    <n v="1216457.7871810803"/>
  </r>
  <r>
    <x v="1"/>
    <x v="32"/>
    <x v="7"/>
    <n v="0"/>
    <n v="0"/>
  </r>
  <r>
    <x v="1"/>
    <x v="11"/>
    <x v="12"/>
    <n v="0"/>
    <n v="0"/>
  </r>
  <r>
    <x v="1"/>
    <x v="29"/>
    <x v="37"/>
    <n v="0"/>
    <n v="0"/>
  </r>
  <r>
    <x v="2"/>
    <x v="8"/>
    <x v="35"/>
    <n v="-670511.97281394643"/>
    <n v="-32970.704839737475"/>
  </r>
  <r>
    <x v="1"/>
    <x v="26"/>
    <x v="25"/>
    <n v="0"/>
    <n v="0"/>
  </r>
  <r>
    <x v="1"/>
    <x v="31"/>
    <x v="10"/>
    <n v="-325.0489254598923"/>
    <n v="-297.17694369327592"/>
  </r>
  <r>
    <x v="3"/>
    <x v="27"/>
    <x v="12"/>
    <n v="-59.103663707594201"/>
    <n v="0.43629249355650002"/>
  </r>
  <r>
    <x v="1"/>
    <x v="35"/>
    <x v="33"/>
    <n v="0"/>
    <n v="0"/>
  </r>
  <r>
    <x v="2"/>
    <x v="37"/>
    <x v="3"/>
    <n v="538.52664323551085"/>
    <n v="81.009331556023099"/>
  </r>
  <r>
    <x v="0"/>
    <x v="34"/>
    <x v="5"/>
    <n v="204.27292349957079"/>
    <n v="48.865830939814501"/>
  </r>
  <r>
    <x v="1"/>
    <x v="27"/>
    <x v="12"/>
    <n v="0"/>
    <n v="0"/>
  </r>
  <r>
    <x v="1"/>
    <x v="25"/>
    <x v="53"/>
    <n v="-25.598496647910299"/>
    <n v="-17.3836116875543"/>
  </r>
  <r>
    <x v="2"/>
    <x v="4"/>
    <x v="41"/>
    <n v="55.243182318306502"/>
    <n v="-41.728122522495802"/>
  </r>
  <r>
    <x v="1"/>
    <x v="25"/>
    <x v="1"/>
    <n v="32.407966487512603"/>
    <n v="9.3580739758942002"/>
  </r>
  <r>
    <x v="2"/>
    <x v="33"/>
    <x v="4"/>
    <n v="6.6896766297954997"/>
    <n v="2.4360468180267998"/>
  </r>
  <r>
    <x v="2"/>
    <x v="5"/>
    <x v="41"/>
    <n v="109.5313390020947"/>
    <n v="41.2066507707491"/>
  </r>
  <r>
    <x v="1"/>
    <x v="21"/>
    <x v="30"/>
    <n v="0"/>
    <n v="0"/>
  </r>
  <r>
    <x v="0"/>
    <x v="6"/>
    <x v="29"/>
    <n v="236.21475927025301"/>
    <n v="-56.961579716098399"/>
  </r>
  <r>
    <x v="3"/>
    <x v="31"/>
    <x v="31"/>
    <n v="-277.99159287212979"/>
    <n v="-204.05848885657849"/>
  </r>
  <r>
    <x v="3"/>
    <x v="31"/>
    <x v="14"/>
    <n v="-308.25240920845391"/>
    <n v="-182.5249076628217"/>
  </r>
  <r>
    <x v="3"/>
    <x v="19"/>
    <x v="39"/>
    <n v="4026.1965632584593"/>
    <n v="611.01846744274758"/>
  </r>
  <r>
    <x v="0"/>
    <x v="34"/>
    <x v="3"/>
    <n v="-1.3806552704301001"/>
    <n v="-1.4910583722385"/>
  </r>
  <r>
    <x v="1"/>
    <x v="36"/>
    <x v="36"/>
    <n v="0"/>
    <n v="0"/>
  </r>
  <r>
    <x v="1"/>
    <x v="3"/>
    <x v="38"/>
    <n v="-66.682830280815494"/>
    <n v="-6.7302199962435996"/>
  </r>
  <r>
    <x v="2"/>
    <x v="10"/>
    <x v="25"/>
    <n v="759.37763109025161"/>
    <n v="18.2851232483108"/>
  </r>
  <r>
    <x v="1"/>
    <x v="13"/>
    <x v="12"/>
    <n v="0"/>
    <n v="0"/>
  </r>
  <r>
    <x v="1"/>
    <x v="30"/>
    <x v="25"/>
    <n v="0"/>
    <n v="0"/>
  </r>
  <r>
    <x v="3"/>
    <x v="0"/>
    <x v="16"/>
    <n v="-2.0075629708984"/>
    <n v="-0.1443131043318"/>
  </r>
  <r>
    <x v="2"/>
    <x v="16"/>
    <x v="24"/>
    <n v="701.67652012909048"/>
    <n v="83.205711776466899"/>
  </r>
  <r>
    <x v="2"/>
    <x v="21"/>
    <x v="37"/>
    <n v="2465.3254609503101"/>
    <n v="225.94875880107071"/>
  </r>
  <r>
    <x v="1"/>
    <x v="17"/>
    <x v="8"/>
    <n v="-182.43105540708751"/>
    <n v="-177.88911998202971"/>
  </r>
  <r>
    <x v="0"/>
    <x v="17"/>
    <x v="31"/>
    <n v="-36.4932380299526"/>
    <n v="-22.446892927755201"/>
  </r>
  <r>
    <x v="0"/>
    <x v="17"/>
    <x v="48"/>
    <n v="23.782442950874799"/>
    <n v="-20.526571000896499"/>
  </r>
  <r>
    <x v="0"/>
    <x v="15"/>
    <x v="4"/>
    <n v="7.3129917003268998"/>
    <n v="-0.15674982132279999"/>
  </r>
  <r>
    <x v="1"/>
    <x v="37"/>
    <x v="13"/>
    <n v="2.7693086668736999"/>
    <n v="-2.8479213433941002"/>
  </r>
  <r>
    <x v="1"/>
    <x v="23"/>
    <x v="7"/>
    <n v="-1.6007713580984999"/>
    <n v="-10.7169176270253"/>
  </r>
  <r>
    <x v="2"/>
    <x v="17"/>
    <x v="28"/>
    <n v="378.1072017818621"/>
    <n v="105.3127356047378"/>
  </r>
  <r>
    <x v="3"/>
    <x v="31"/>
    <x v="48"/>
    <n v="2346.6588406911733"/>
    <n v="267.30041592573582"/>
  </r>
  <r>
    <x v="2"/>
    <x v="35"/>
    <x v="32"/>
    <n v="56.067960459044301"/>
    <n v="36.5602235072814"/>
  </r>
  <r>
    <x v="2"/>
    <x v="36"/>
    <x v="36"/>
    <n v="26171.620893745963"/>
    <n v="2898.461221310125"/>
  </r>
  <r>
    <x v="1"/>
    <x v="36"/>
    <x v="10"/>
    <n v="0"/>
    <n v="0"/>
  </r>
  <r>
    <x v="3"/>
    <x v="36"/>
    <x v="14"/>
    <n v="-151.52212406217029"/>
    <n v="86.721519744108306"/>
  </r>
  <r>
    <x v="2"/>
    <x v="24"/>
    <x v="50"/>
    <n v="376.54643699516248"/>
    <n v="133.6652167381971"/>
  </r>
  <r>
    <x v="0"/>
    <x v="22"/>
    <x v="11"/>
    <n v="822.84033355243525"/>
    <n v="70.855274793422296"/>
  </r>
  <r>
    <x v="1"/>
    <x v="5"/>
    <x v="16"/>
    <n v="-30.254951973880999"/>
    <n v="-47.342236594813201"/>
  </r>
  <r>
    <x v="0"/>
    <x v="29"/>
    <x v="39"/>
    <n v="386.05133823878703"/>
    <n v="54.398336131825403"/>
  </r>
  <r>
    <x v="2"/>
    <x v="24"/>
    <x v="32"/>
    <n v="2442.3056260828516"/>
    <n v="288.62788514963893"/>
  </r>
  <r>
    <x v="1"/>
    <x v="41"/>
    <x v="33"/>
    <n v="0"/>
    <n v="0"/>
  </r>
  <r>
    <x v="0"/>
    <x v="41"/>
    <x v="33"/>
    <n v="128890.69600723863"/>
    <n v="52125.27415133304"/>
  </r>
  <r>
    <x v="2"/>
    <x v="23"/>
    <x v="9"/>
    <n v="283.43933546436682"/>
    <n v="173.2729686066607"/>
  </r>
  <r>
    <x v="0"/>
    <x v="41"/>
    <x v="26"/>
    <n v="-163.6681442410206"/>
    <n v="-50.533472904098701"/>
  </r>
  <r>
    <x v="3"/>
    <x v="23"/>
    <x v="28"/>
    <n v="3503.2717185838669"/>
    <n v="302.70255554640318"/>
  </r>
  <r>
    <x v="1"/>
    <x v="25"/>
    <x v="6"/>
    <n v="193.2564192641812"/>
    <n v="11.747189770581301"/>
  </r>
  <r>
    <x v="3"/>
    <x v="35"/>
    <x v="12"/>
    <n v="365.79009916708242"/>
    <n v="102.170746934346"/>
  </r>
  <r>
    <x v="1"/>
    <x v="38"/>
    <x v="7"/>
    <n v="-16.003876453362501"/>
    <n v="-14.920963988115"/>
  </r>
  <r>
    <x v="2"/>
    <x v="38"/>
    <x v="31"/>
    <n v="1033.7077433882962"/>
    <n v="25.300492544696599"/>
  </r>
  <r>
    <x v="2"/>
    <x v="17"/>
    <x v="61"/>
    <n v="2223382.242113966"/>
    <n v="1304293.6557069256"/>
  </r>
  <r>
    <x v="1"/>
    <x v="28"/>
    <x v="48"/>
    <n v="623.39167902498468"/>
    <n v="132.39677165735819"/>
  </r>
  <r>
    <x v="2"/>
    <x v="40"/>
    <x v="61"/>
    <n v="28341.64372886515"/>
    <n v="9670.0715165897655"/>
  </r>
  <r>
    <x v="2"/>
    <x v="15"/>
    <x v="42"/>
    <n v="53.9028303626812"/>
    <n v="14.615808545043"/>
  </r>
  <r>
    <x v="2"/>
    <x v="41"/>
    <x v="32"/>
    <n v="25689.26290461126"/>
    <n v="2671.8918497039977"/>
  </r>
  <r>
    <x v="1"/>
    <x v="25"/>
    <x v="38"/>
    <n v="-31.158412143826801"/>
    <n v="-17.4293148258107"/>
  </r>
  <r>
    <x v="0"/>
    <x v="3"/>
    <x v="16"/>
    <n v="2.0080869769657999"/>
    <n v="0.46264580503359998"/>
  </r>
  <r>
    <x v="0"/>
    <x v="6"/>
    <x v="52"/>
    <n v="32.421717577849002"/>
    <n v="17.245113121085801"/>
  </r>
  <r>
    <x v="3"/>
    <x v="22"/>
    <x v="11"/>
    <n v="-151.52045651782751"/>
    <n v="-37.943628299120697"/>
  </r>
  <r>
    <x v="2"/>
    <x v="23"/>
    <x v="14"/>
    <n v="407.08571591956593"/>
    <n v="289.6097184658874"/>
  </r>
  <r>
    <x v="1"/>
    <x v="37"/>
    <x v="1"/>
    <n v="-9.7035536507511004"/>
    <n v="-18.761122827416401"/>
  </r>
  <r>
    <x v="0"/>
    <x v="36"/>
    <x v="11"/>
    <n v="376.86500165336611"/>
    <n v="224.2720764939537"/>
  </r>
  <r>
    <x v="1"/>
    <x v="13"/>
    <x v="11"/>
    <n v="0"/>
    <n v="0"/>
  </r>
  <r>
    <x v="3"/>
    <x v="41"/>
    <x v="32"/>
    <n v="5939.9537204336029"/>
    <n v="586.86853441937569"/>
  </r>
  <r>
    <x v="0"/>
    <x v="36"/>
    <x v="32"/>
    <n v="292.27159029803221"/>
    <n v="191.00923366929209"/>
  </r>
  <r>
    <x v="0"/>
    <x v="40"/>
    <x v="21"/>
    <n v="5015.729327666716"/>
    <n v="712.53121725235724"/>
  </r>
  <r>
    <x v="3"/>
    <x v="36"/>
    <x v="50"/>
    <n v="25.774550730198101"/>
    <n v="12.193366125942401"/>
  </r>
  <r>
    <x v="2"/>
    <x v="38"/>
    <x v="36"/>
    <n v="-280.163199810496"/>
    <n v="-45.377370248374703"/>
  </r>
  <r>
    <x v="0"/>
    <x v="19"/>
    <x v="18"/>
    <n v="-217.75056570218669"/>
    <n v="-94.707822348954593"/>
  </r>
  <r>
    <x v="2"/>
    <x v="33"/>
    <x v="13"/>
    <n v="70.629439825242898"/>
    <n v="9.2367608044371998"/>
  </r>
  <r>
    <x v="3"/>
    <x v="15"/>
    <x v="41"/>
    <n v="10.7351026314661"/>
    <n v="-1.7918370991829"/>
  </r>
  <r>
    <x v="1"/>
    <x v="6"/>
    <x v="16"/>
    <n v="-57.510363118626998"/>
    <n v="-5.4319109915104997"/>
  </r>
  <r>
    <x v="0"/>
    <x v="30"/>
    <x v="37"/>
    <n v="97.552773176928397"/>
    <n v="22.527321646858699"/>
  </r>
  <r>
    <x v="3"/>
    <x v="41"/>
    <x v="30"/>
    <n v="47.467171370845001"/>
    <n v="5.9356542566624997"/>
  </r>
  <r>
    <x v="2"/>
    <x v="41"/>
    <x v="22"/>
    <n v="30.468295403020001"/>
    <n v="1.4420181277132"/>
  </r>
  <r>
    <x v="3"/>
    <x v="33"/>
    <x v="3"/>
    <n v="19.126295345270901"/>
    <n v="10.995222994511501"/>
  </r>
  <r>
    <x v="2"/>
    <x v="13"/>
    <x v="26"/>
    <n v="-129.041894639226"/>
    <n v="-28.083778213286202"/>
  </r>
  <r>
    <x v="2"/>
    <x v="34"/>
    <x v="0"/>
    <n v="-39.287918103590002"/>
    <n v="-4.1240178113330002"/>
  </r>
  <r>
    <x v="3"/>
    <x v="40"/>
    <x v="48"/>
    <n v="42.852589483350002"/>
    <n v="28.997329374936299"/>
  </r>
  <r>
    <x v="2"/>
    <x v="41"/>
    <x v="37"/>
    <n v="-104.60322767481929"/>
    <n v="-44.6110953939233"/>
  </r>
  <r>
    <x v="0"/>
    <x v="30"/>
    <x v="39"/>
    <n v="46.5382032277927"/>
    <n v="2.8706562148521999"/>
  </r>
  <r>
    <x v="2"/>
    <x v="33"/>
    <x v="49"/>
    <n v="0"/>
    <n v="0"/>
  </r>
  <r>
    <x v="1"/>
    <x v="6"/>
    <x v="2"/>
    <n v="-88.668775262453806"/>
    <n v="-22.861225817321198"/>
  </r>
  <r>
    <x v="0"/>
    <x v="13"/>
    <x v="26"/>
    <n v="425.74924367287548"/>
    <n v="135.40518151704609"/>
  </r>
  <r>
    <x v="2"/>
    <x v="28"/>
    <x v="14"/>
    <n v="297.47012423144838"/>
    <n v="137.5053000449775"/>
  </r>
  <r>
    <x v="2"/>
    <x v="28"/>
    <x v="10"/>
    <n v="164.23167799421219"/>
    <n v="337.72283782409892"/>
  </r>
  <r>
    <x v="2"/>
    <x v="28"/>
    <x v="50"/>
    <n v="109.1291942235739"/>
    <n v="53.138876423776402"/>
  </r>
  <r>
    <x v="2"/>
    <x v="28"/>
    <x v="11"/>
    <n v="57.097299247063297"/>
    <n v="24.4534325012484"/>
  </r>
  <r>
    <x v="1"/>
    <x v="28"/>
    <x v="9"/>
    <n v="-53.253572309002301"/>
    <n v="3.5253678683795999"/>
  </r>
  <r>
    <x v="0"/>
    <x v="28"/>
    <x v="14"/>
    <n v="192.318420742391"/>
    <n v="33.554846140308001"/>
  </r>
  <r>
    <x v="0"/>
    <x v="12"/>
    <x v="37"/>
    <n v="-257.44841712771017"/>
    <n v="-93.089504525462004"/>
  </r>
  <r>
    <x v="1"/>
    <x v="21"/>
    <x v="39"/>
    <n v="0"/>
    <n v="0"/>
  </r>
  <r>
    <x v="2"/>
    <x v="14"/>
    <x v="49"/>
    <n v="-28.1121135410833"/>
    <n v="-14.845511983644901"/>
  </r>
  <r>
    <x v="1"/>
    <x v="32"/>
    <x v="50"/>
    <n v="0"/>
    <n v="0"/>
  </r>
  <r>
    <x v="2"/>
    <x v="3"/>
    <x v="47"/>
    <n v="-107.1108237566235"/>
    <n v="-10.0741533209194"/>
  </r>
  <r>
    <x v="2"/>
    <x v="6"/>
    <x v="41"/>
    <n v="-48.914473415045002"/>
    <n v="-4.3534037617191998"/>
  </r>
  <r>
    <x v="2"/>
    <x v="31"/>
    <x v="45"/>
    <n v="0"/>
    <n v="0"/>
  </r>
  <r>
    <x v="0"/>
    <x v="34"/>
    <x v="29"/>
    <n v="28.1361324870552"/>
    <n v="17.3117062043167"/>
  </r>
  <r>
    <x v="1"/>
    <x v="15"/>
    <x v="62"/>
    <n v="-34.830541423342503"/>
    <n v="-17.374882365514001"/>
  </r>
  <r>
    <x v="0"/>
    <x v="17"/>
    <x v="9"/>
    <n v="53.1346645618369"/>
    <n v="32.931710859530597"/>
  </r>
  <r>
    <x v="3"/>
    <x v="28"/>
    <x v="48"/>
    <n v="161.306913036667"/>
    <n v="42.0152616952413"/>
  </r>
  <r>
    <x v="0"/>
    <x v="33"/>
    <x v="29"/>
    <n v="28.245988805074202"/>
    <n v="17.329224209876902"/>
  </r>
  <r>
    <x v="0"/>
    <x v="4"/>
    <x v="49"/>
    <n v="-99.539603683380903"/>
    <n v="-23.890554072835702"/>
  </r>
  <r>
    <x v="1"/>
    <x v="25"/>
    <x v="68"/>
    <n v="-26.9505865872366"/>
    <n v="-16.665178042176699"/>
  </r>
  <r>
    <x v="2"/>
    <x v="3"/>
    <x v="38"/>
    <n v="-172.6169277653236"/>
    <n v="-41.132523085690202"/>
  </r>
  <r>
    <x v="0"/>
    <x v="26"/>
    <x v="55"/>
    <n v="-29.439083519242399"/>
    <n v="-17.853410935576399"/>
  </r>
  <r>
    <x v="3"/>
    <x v="35"/>
    <x v="24"/>
    <n v="-4.7957348644808002"/>
    <n v="-5.3119509609140003"/>
  </r>
  <r>
    <x v="0"/>
    <x v="2"/>
    <x v="41"/>
    <n v="20.106794364282699"/>
    <n v="5.9678347934116003"/>
  </r>
  <r>
    <x v="2"/>
    <x v="26"/>
    <x v="24"/>
    <n v="511.35949557165361"/>
    <n v="158.3043078720502"/>
  </r>
  <r>
    <x v="3"/>
    <x v="37"/>
    <x v="16"/>
    <n v="-2.0075629708984"/>
    <n v="-0.1443131043318"/>
  </r>
  <r>
    <x v="3"/>
    <x v="26"/>
    <x v="23"/>
    <n v="9.7335248038197992"/>
    <n v="7.0216780024147996"/>
  </r>
  <r>
    <x v="0"/>
    <x v="5"/>
    <x v="52"/>
    <n v="-8.2275182376824993"/>
    <n v="-4.0114492533863997"/>
  </r>
  <r>
    <x v="3"/>
    <x v="0"/>
    <x v="46"/>
    <n v="-53.058854916247199"/>
    <n v="-5.5213813719187002"/>
  </r>
  <r>
    <x v="1"/>
    <x v="17"/>
    <x v="12"/>
    <n v="132.25563823201301"/>
    <n v="7.8734863559520001"/>
  </r>
  <r>
    <x v="0"/>
    <x v="38"/>
    <x v="31"/>
    <n v="-217.32176524647721"/>
    <n v="-126.25500267762951"/>
  </r>
  <r>
    <x v="1"/>
    <x v="35"/>
    <x v="25"/>
    <n v="0"/>
    <n v="0"/>
  </r>
  <r>
    <x v="1"/>
    <x v="35"/>
    <x v="37"/>
    <n v="0"/>
    <n v="0"/>
  </r>
  <r>
    <x v="2"/>
    <x v="11"/>
    <x v="30"/>
    <n v="41.755273372164602"/>
    <n v="2.5699464945367998"/>
  </r>
  <r>
    <x v="2"/>
    <x v="41"/>
    <x v="42"/>
    <n v="9.52538457576E-2"/>
    <n v="1.50804323316E-2"/>
  </r>
  <r>
    <x v="2"/>
    <x v="41"/>
    <x v="46"/>
    <n v="9.52538457576E-2"/>
    <n v="1.50804323316E-2"/>
  </r>
  <r>
    <x v="2"/>
    <x v="41"/>
    <x v="45"/>
    <n v="9.52538457576E-2"/>
    <n v="1.50804323316E-2"/>
  </r>
  <r>
    <x v="0"/>
    <x v="21"/>
    <x v="23"/>
    <n v="-271.74827296866738"/>
    <n v="-149.92186164889941"/>
  </r>
  <r>
    <x v="2"/>
    <x v="37"/>
    <x v="42"/>
    <n v="18.908432237988499"/>
    <n v="1.5967317478672001"/>
  </r>
  <r>
    <x v="1"/>
    <x v="9"/>
    <x v="19"/>
    <n v="0"/>
    <n v="0"/>
  </r>
  <r>
    <x v="1"/>
    <x v="35"/>
    <x v="30"/>
    <n v="0"/>
    <n v="0"/>
  </r>
  <r>
    <x v="0"/>
    <x v="9"/>
    <x v="19"/>
    <n v="52.969139801858702"/>
    <n v="8.5447498869097007"/>
  </r>
  <r>
    <x v="2"/>
    <x v="41"/>
    <x v="44"/>
    <n v="-0.25014280416070001"/>
    <n v="-9.7712713909400006E-2"/>
  </r>
  <r>
    <x v="2"/>
    <x v="3"/>
    <x v="67"/>
    <n v="-74.176198675053399"/>
    <n v="-6.0348353473299001"/>
  </r>
  <r>
    <x v="1"/>
    <x v="9"/>
    <x v="39"/>
    <n v="0"/>
    <n v="0"/>
  </r>
  <r>
    <x v="2"/>
    <x v="9"/>
    <x v="24"/>
    <n v="83.510546744329204"/>
    <n v="5.1398929890735996"/>
  </r>
  <r>
    <x v="2"/>
    <x v="32"/>
    <x v="25"/>
    <n v="-75.899385271421195"/>
    <n v="-29.778461758427401"/>
  </r>
  <r>
    <x v="3"/>
    <x v="32"/>
    <x v="23"/>
    <n v="-20.729548121288499"/>
    <n v="-5.3898577161503001"/>
  </r>
  <r>
    <x v="1"/>
    <x v="11"/>
    <x v="11"/>
    <n v="0"/>
    <n v="0"/>
  </r>
  <r>
    <x v="3"/>
    <x v="35"/>
    <x v="50"/>
    <n v="47.960389443822301"/>
    <n v="17.179554595067199"/>
  </r>
  <r>
    <x v="0"/>
    <x v="5"/>
    <x v="55"/>
    <n v="-9.8046276912329002"/>
    <n v="-4.9170927684625001"/>
  </r>
  <r>
    <x v="0"/>
    <x v="9"/>
    <x v="24"/>
    <n v="156.0304008705908"/>
    <n v="39.392813556893401"/>
  </r>
  <r>
    <x v="3"/>
    <x v="9"/>
    <x v="45"/>
    <n v="-25.630414020992902"/>
    <n v="-14.3281457219661"/>
  </r>
  <r>
    <x v="0"/>
    <x v="35"/>
    <x v="24"/>
    <n v="-5.8209385267618003"/>
    <n v="-6.5718190832926"/>
  </r>
  <r>
    <x v="2"/>
    <x v="38"/>
    <x v="50"/>
    <n v="-57.097299247063297"/>
    <n v="-24.4534325012484"/>
  </r>
  <r>
    <x v="1"/>
    <x v="24"/>
    <x v="3"/>
    <n v="0"/>
    <n v="0"/>
  </r>
  <r>
    <x v="0"/>
    <x v="3"/>
    <x v="76"/>
    <n v="0"/>
    <n v="0"/>
  </r>
  <r>
    <x v="0"/>
    <x v="20"/>
    <x v="0"/>
    <n v="-60.596316030821903"/>
    <n v="-18.608090225084801"/>
  </r>
  <r>
    <x v="3"/>
    <x v="15"/>
    <x v="42"/>
    <n v="17.2392213071881"/>
    <n v="1.5410856282717"/>
  </r>
  <r>
    <x v="0"/>
    <x v="20"/>
    <x v="22"/>
    <n v="-83.338360204855604"/>
    <n v="-25.591782264680599"/>
  </r>
  <r>
    <x v="2"/>
    <x v="23"/>
    <x v="11"/>
    <n v="-16.113358719585499"/>
    <n v="-3.8581977743164999"/>
  </r>
  <r>
    <x v="0"/>
    <x v="35"/>
    <x v="4"/>
    <n v="-7.2734543037844999"/>
    <n v="-8.6342959918566997"/>
  </r>
  <r>
    <x v="0"/>
    <x v="35"/>
    <x v="5"/>
    <n v="-10.003211323837499"/>
    <n v="-11.8747824392276"/>
  </r>
  <r>
    <x v="1"/>
    <x v="6"/>
    <x v="42"/>
    <n v="-105.8482590750655"/>
    <n v="-9.5655129782879005"/>
  </r>
  <r>
    <x v="3"/>
    <x v="15"/>
    <x v="16"/>
    <n v="17.2392213071881"/>
    <n v="1.5410856282717"/>
  </r>
  <r>
    <x v="0"/>
    <x v="33"/>
    <x v="16"/>
    <n v="-32.421717577849002"/>
    <n v="-17.245113121085801"/>
  </r>
  <r>
    <x v="2"/>
    <x v="0"/>
    <x v="71"/>
    <n v="-1.7309330276702"/>
    <n v="-2.8636034253540998"/>
  </r>
  <r>
    <x v="1"/>
    <x v="3"/>
    <x v="65"/>
    <n v="-30.686861852066698"/>
    <n v="-14.5428856423888"/>
  </r>
  <r>
    <x v="1"/>
    <x v="26"/>
    <x v="59"/>
    <n v="-70.190934525087698"/>
    <n v="-5.5692740235385001"/>
  </r>
  <r>
    <x v="2"/>
    <x v="33"/>
    <x v="67"/>
    <n v="0"/>
    <n v="0"/>
  </r>
  <r>
    <x v="1"/>
    <x v="25"/>
    <x v="76"/>
    <n v="-26.9505865872366"/>
    <n v="-16.665178042176699"/>
  </r>
  <r>
    <x v="2"/>
    <x v="25"/>
    <x v="38"/>
    <n v="-2.2019479721452999"/>
    <n v="-0.1495240180639"/>
  </r>
  <r>
    <x v="3"/>
    <x v="12"/>
    <x v="39"/>
    <n v="39.171390145304997"/>
    <n v="2.4863539172829001"/>
  </r>
  <r>
    <x v="2"/>
    <x v="38"/>
    <x v="17"/>
    <n v="-155.935394411332"/>
    <n v="-7.4977559355743999"/>
  </r>
  <r>
    <x v="3"/>
    <x v="9"/>
    <x v="25"/>
    <n v="48.869821009759796"/>
    <n v="19.084382737247399"/>
  </r>
  <r>
    <x v="3"/>
    <x v="20"/>
    <x v="29"/>
    <n v="-121.348043653476"/>
    <n v="-6.1621648055321998"/>
  </r>
  <r>
    <x v="3"/>
    <x v="20"/>
    <x v="2"/>
    <n v="-121.348043653476"/>
    <n v="-6.1621648055321998"/>
  </r>
  <r>
    <x v="2"/>
    <x v="31"/>
    <x v="0"/>
    <n v="0"/>
    <n v="0"/>
  </r>
  <r>
    <x v="2"/>
    <x v="31"/>
    <x v="22"/>
    <n v="0"/>
    <n v="0"/>
  </r>
  <r>
    <x v="2"/>
    <x v="24"/>
    <x v="30"/>
    <n v="50.598273623704301"/>
    <n v="6.1352141960394002"/>
  </r>
  <r>
    <x v="3"/>
    <x v="6"/>
    <x v="1"/>
    <n v="19.126295345270901"/>
    <n v="10.995222994511501"/>
  </r>
  <r>
    <x v="0"/>
    <x v="32"/>
    <x v="0"/>
    <n v="-7.2734543037844999"/>
    <n v="-8.6342959918566997"/>
  </r>
  <r>
    <x v="1"/>
    <x v="3"/>
    <x v="69"/>
    <n v="-30.686861852066698"/>
    <n v="-14.5428856423888"/>
  </r>
  <r>
    <x v="3"/>
    <x v="36"/>
    <x v="32"/>
    <n v="25.774550730198101"/>
    <n v="12.193366125942401"/>
  </r>
  <r>
    <x v="2"/>
    <x v="33"/>
    <x v="73"/>
    <n v="0"/>
    <n v="0"/>
  </r>
  <r>
    <x v="0"/>
    <x v="21"/>
    <x v="15"/>
    <n v="-15.081930177413"/>
    <n v="-1.8651746799061"/>
  </r>
  <r>
    <x v="0"/>
    <x v="21"/>
    <x v="3"/>
    <n v="-15.081930177413"/>
    <n v="-1.8651746799061"/>
  </r>
  <r>
    <x v="0"/>
    <x v="11"/>
    <x v="26"/>
    <n v="-84.593411355333899"/>
    <n v="-33.262842824661597"/>
  </r>
  <r>
    <x v="2"/>
    <x v="9"/>
    <x v="41"/>
    <n v="18.908432237988499"/>
    <n v="1.5967317478672001"/>
  </r>
  <r>
    <x v="3"/>
    <x v="15"/>
    <x v="29"/>
    <n v="170397.04911452322"/>
    <n v="114708.77280528544"/>
  </r>
  <r>
    <x v="2"/>
    <x v="3"/>
    <x v="5"/>
    <n v="1015468.8000878673"/>
    <n v="668635.01013233"/>
  </r>
  <r>
    <x v="0"/>
    <x v="7"/>
    <x v="15"/>
    <n v="827096.13553976512"/>
    <n v="126264.35620847414"/>
  </r>
  <r>
    <x v="0"/>
    <x v="2"/>
    <x v="2"/>
    <n v="590256.30739391875"/>
    <n v="383433.7006582446"/>
  </r>
  <r>
    <x v="0"/>
    <x v="5"/>
    <x v="1"/>
    <n v="599413.67529320682"/>
    <n v="391224.00700559292"/>
  </r>
  <r>
    <x v="3"/>
    <x v="25"/>
    <x v="20"/>
    <n v="184314.73246517422"/>
    <n v="123276.24721849644"/>
  </r>
  <r>
    <x v="0"/>
    <x v="3"/>
    <x v="5"/>
    <n v="662354.8767484409"/>
    <n v="429648.65365861752"/>
  </r>
  <r>
    <x v="2"/>
    <x v="6"/>
    <x v="6"/>
    <n v="65162.876396187523"/>
    <n v="36169.404550460516"/>
  </r>
  <r>
    <x v="3"/>
    <x v="4"/>
    <x v="16"/>
    <n v="9406.3573412275728"/>
    <n v="5116.6976369108725"/>
  </r>
  <r>
    <x v="2"/>
    <x v="4"/>
    <x v="16"/>
    <n v="60368.983676016884"/>
    <n v="32020.322622315351"/>
  </r>
  <r>
    <x v="2"/>
    <x v="6"/>
    <x v="29"/>
    <n v="251.56322144948601"/>
    <n v="-37.2897722222406"/>
  </r>
  <r>
    <x v="0"/>
    <x v="4"/>
    <x v="16"/>
    <n v="32175.091877971587"/>
    <n v="18239.909772976389"/>
  </r>
  <r>
    <x v="2"/>
    <x v="7"/>
    <x v="6"/>
    <n v="1380953.8660023627"/>
    <n v="238759.53961829975"/>
  </r>
  <r>
    <x v="1"/>
    <x v="7"/>
    <x v="5"/>
    <n v="174981.10096334617"/>
    <n v="-88327.18698042797"/>
  </r>
  <r>
    <x v="0"/>
    <x v="8"/>
    <x v="7"/>
    <n v="-540444.75078263867"/>
    <n v="-38197.914554859897"/>
  </r>
  <r>
    <x v="2"/>
    <x v="8"/>
    <x v="7"/>
    <n v="-904897.49803763127"/>
    <n v="-81373.54281130484"/>
  </r>
  <r>
    <x v="2"/>
    <x v="8"/>
    <x v="36"/>
    <n v="-920613.69115682971"/>
    <n v="-84177.050302339892"/>
  </r>
  <r>
    <x v="0"/>
    <x v="10"/>
    <x v="11"/>
    <n v="107397.3394890772"/>
    <n v="34337.442796575073"/>
  </r>
  <r>
    <x v="0"/>
    <x v="11"/>
    <x v="9"/>
    <n v="17455.75445348721"/>
    <n v="1902.2153517416828"/>
  </r>
  <r>
    <x v="0"/>
    <x v="6"/>
    <x v="6"/>
    <n v="38779.72068143772"/>
    <n v="22401.090249770728"/>
  </r>
  <r>
    <x v="0"/>
    <x v="14"/>
    <x v="2"/>
    <n v="43190.329102400756"/>
    <n v="23764.7542374185"/>
  </r>
  <r>
    <x v="3"/>
    <x v="25"/>
    <x v="5"/>
    <n v="11793.514209679854"/>
    <n v="6236.3808537738096"/>
  </r>
  <r>
    <x v="1"/>
    <x v="7"/>
    <x v="0"/>
    <n v="190790.45816906478"/>
    <n v="-93091.939320497273"/>
  </r>
  <r>
    <x v="2"/>
    <x v="1"/>
    <x v="3"/>
    <n v="547418.36140330695"/>
    <n v="209602.35649603652"/>
  </r>
  <r>
    <x v="0"/>
    <x v="8"/>
    <x v="12"/>
    <n v="-393449.19671911804"/>
    <n v="2876.7946284713521"/>
  </r>
  <r>
    <x v="1"/>
    <x v="8"/>
    <x v="14"/>
    <n v="1252481.1038961569"/>
    <n v="632606.61075984058"/>
  </r>
  <r>
    <x v="0"/>
    <x v="8"/>
    <x v="33"/>
    <n v="-386752.08758456941"/>
    <n v="2990.9420645512314"/>
  </r>
  <r>
    <x v="2"/>
    <x v="1"/>
    <x v="20"/>
    <n v="549317.02967458905"/>
    <n v="209129.66018120412"/>
  </r>
  <r>
    <x v="2"/>
    <x v="1"/>
    <x v="1"/>
    <n v="-278275.32582901214"/>
    <n v="-105471.28599822224"/>
  </r>
  <r>
    <x v="3"/>
    <x v="1"/>
    <x v="0"/>
    <n v="-49370.991612758509"/>
    <n v="-18741.989596283114"/>
  </r>
  <r>
    <x v="0"/>
    <x v="1"/>
    <x v="4"/>
    <n v="-152598.34456386129"/>
    <n v="-57842.574654582371"/>
  </r>
  <r>
    <x v="2"/>
    <x v="1"/>
    <x v="16"/>
    <n v="-276520.5901928097"/>
    <n v="-104187.78042951511"/>
  </r>
  <r>
    <x v="3"/>
    <x v="1"/>
    <x v="20"/>
    <n v="103179.14497615237"/>
    <n v="38868.323709442506"/>
  </r>
  <r>
    <x v="0"/>
    <x v="10"/>
    <x v="37"/>
    <n v="-6.5307243771861003"/>
    <n v="-22.918316979751399"/>
  </r>
  <r>
    <x v="2"/>
    <x v="7"/>
    <x v="18"/>
    <n v="1409296.5047106748"/>
    <n v="275325.58029032405"/>
  </r>
  <r>
    <x v="2"/>
    <x v="34"/>
    <x v="22"/>
    <n v="66071.817478253521"/>
    <n v="36706.744174178806"/>
  </r>
  <r>
    <x v="3"/>
    <x v="27"/>
    <x v="8"/>
    <n v="581978.26603097387"/>
    <n v="247899.0697535715"/>
  </r>
  <r>
    <x v="2"/>
    <x v="7"/>
    <x v="1"/>
    <n v="1405198.0363439515"/>
    <n v="241427.29740070031"/>
  </r>
  <r>
    <x v="1"/>
    <x v="7"/>
    <x v="16"/>
    <n v="210349.46183292504"/>
    <n v="-111294.69670970537"/>
  </r>
  <r>
    <x v="1"/>
    <x v="16"/>
    <x v="19"/>
    <n v="0"/>
    <n v="0"/>
  </r>
  <r>
    <x v="0"/>
    <x v="16"/>
    <x v="37"/>
    <n v="127879.5974706847"/>
    <n v="41495.463399748209"/>
  </r>
  <r>
    <x v="3"/>
    <x v="6"/>
    <x v="6"/>
    <n v="11247.343782054601"/>
    <n v="6550.5912336178135"/>
  </r>
  <r>
    <x v="2"/>
    <x v="1"/>
    <x v="17"/>
    <n v="727594.40267853765"/>
    <n v="267665.30610648147"/>
  </r>
  <r>
    <x v="1"/>
    <x v="16"/>
    <x v="30"/>
    <n v="0"/>
    <n v="0"/>
  </r>
  <r>
    <x v="0"/>
    <x v="18"/>
    <x v="24"/>
    <n v="8852.8035206082532"/>
    <n v="522.35794221165975"/>
  </r>
  <r>
    <x v="2"/>
    <x v="21"/>
    <x v="19"/>
    <n v="21556.012703830333"/>
    <n v="2021.5440694454078"/>
  </r>
  <r>
    <x v="3"/>
    <x v="21"/>
    <x v="25"/>
    <n v="31227.140385104638"/>
    <n v="9904.3325214955603"/>
  </r>
  <r>
    <x v="1"/>
    <x v="19"/>
    <x v="24"/>
    <n v="0"/>
    <n v="0"/>
  </r>
  <r>
    <x v="1"/>
    <x v="7"/>
    <x v="6"/>
    <n v="185348.57111155364"/>
    <n v="-91730.848418969079"/>
  </r>
  <r>
    <x v="3"/>
    <x v="2"/>
    <x v="16"/>
    <n v="1675.5170299469901"/>
    <n v="421.09618560381341"/>
  </r>
  <r>
    <x v="2"/>
    <x v="2"/>
    <x v="42"/>
    <n v="270.53749370705623"/>
    <n v="-32.155033418851701"/>
  </r>
  <r>
    <x v="2"/>
    <x v="8"/>
    <x v="48"/>
    <n v="2153497.717833397"/>
    <n v="1237578.6525330625"/>
  </r>
  <r>
    <x v="2"/>
    <x v="11"/>
    <x v="9"/>
    <n v="32140.814116194095"/>
    <n v="3734.1325071792958"/>
  </r>
  <r>
    <x v="0"/>
    <x v="22"/>
    <x v="17"/>
    <n v="34905.866159438221"/>
    <n v="11054.625970948558"/>
  </r>
  <r>
    <x v="2"/>
    <x v="22"/>
    <x v="23"/>
    <n v="-17732.45213045421"/>
    <n v="-11612.490909926712"/>
  </r>
  <r>
    <x v="3"/>
    <x v="22"/>
    <x v="24"/>
    <n v="-2185.3852667317656"/>
    <n v="-1440.6862703736081"/>
  </r>
  <r>
    <x v="1"/>
    <x v="8"/>
    <x v="30"/>
    <n v="0"/>
    <n v="0"/>
  </r>
  <r>
    <x v="1"/>
    <x v="8"/>
    <x v="26"/>
    <n v="1218254.9911036892"/>
    <n v="615381.75291250751"/>
  </r>
  <r>
    <x v="0"/>
    <x v="8"/>
    <x v="25"/>
    <n v="-384418.89149364375"/>
    <n v="5095.9975883543984"/>
  </r>
  <r>
    <x v="0"/>
    <x v="8"/>
    <x v="35"/>
    <n v="-385762.90102477151"/>
    <n v="4542.5290171104289"/>
  </r>
  <r>
    <x v="1"/>
    <x v="23"/>
    <x v="27"/>
    <n v="1042011.3980835765"/>
    <n v="581196.59929892141"/>
  </r>
  <r>
    <x v="3"/>
    <x v="23"/>
    <x v="34"/>
    <n v="12407.996156491809"/>
    <n v="4089.1083938329875"/>
  </r>
  <r>
    <x v="3"/>
    <x v="31"/>
    <x v="34"/>
    <n v="425930.72960760019"/>
    <n v="249345.82618586876"/>
  </r>
  <r>
    <x v="2"/>
    <x v="31"/>
    <x v="48"/>
    <n v="13166.492550205561"/>
    <n v="1456.3076481928458"/>
  </r>
  <r>
    <x v="3"/>
    <x v="25"/>
    <x v="3"/>
    <n v="848.70790355486145"/>
    <n v="83.248587679703704"/>
  </r>
  <r>
    <x v="1"/>
    <x v="38"/>
    <x v="28"/>
    <n v="1040318.4892454001"/>
    <n v="575853.40520432056"/>
  </r>
  <r>
    <x v="2"/>
    <x v="38"/>
    <x v="28"/>
    <n v="2180891.0849240394"/>
    <n v="1260318.357575862"/>
  </r>
  <r>
    <x v="3"/>
    <x v="24"/>
    <x v="14"/>
    <n v="538362.62048897403"/>
    <n v="208448.4205419315"/>
  </r>
  <r>
    <x v="0"/>
    <x v="35"/>
    <x v="7"/>
    <n v="1812946.2794666984"/>
    <n v="719420.27367814456"/>
  </r>
  <r>
    <x v="1"/>
    <x v="24"/>
    <x v="32"/>
    <n v="0"/>
    <n v="0"/>
  </r>
  <r>
    <x v="3"/>
    <x v="41"/>
    <x v="12"/>
    <n v="521852.38467490143"/>
    <n v="199473.11067574035"/>
  </r>
  <r>
    <x v="0"/>
    <x v="22"/>
    <x v="32"/>
    <n v="96255.477827884708"/>
    <n v="30446.968036625018"/>
  </r>
  <r>
    <x v="2"/>
    <x v="39"/>
    <x v="1"/>
    <n v="286.571243916951"/>
    <n v="-6.1572055947192004"/>
  </r>
  <r>
    <x v="3"/>
    <x v="28"/>
    <x v="27"/>
    <n v="15303.701148449976"/>
    <n v="5391.0696578161987"/>
  </r>
  <r>
    <x v="1"/>
    <x v="9"/>
    <x v="35"/>
    <n v="0"/>
    <n v="0"/>
  </r>
  <r>
    <x v="0"/>
    <x v="30"/>
    <x v="26"/>
    <n v="131509.89996414536"/>
    <n v="43131.267416978539"/>
  </r>
  <r>
    <x v="2"/>
    <x v="33"/>
    <x v="3"/>
    <n v="56.853766211670496"/>
    <n v="-72.742063457473407"/>
  </r>
  <r>
    <x v="1"/>
    <x v="11"/>
    <x v="36"/>
    <n v="0"/>
    <n v="0"/>
  </r>
  <r>
    <x v="2"/>
    <x v="27"/>
    <x v="10"/>
    <n v="11468.170396725433"/>
    <n v="963.88157396766064"/>
  </r>
  <r>
    <x v="2"/>
    <x v="32"/>
    <x v="36"/>
    <n v="121610.08516615699"/>
    <n v="29076.343548729121"/>
  </r>
  <r>
    <x v="3"/>
    <x v="32"/>
    <x v="14"/>
    <n v="6.9887384185948997"/>
    <n v="50.340430429912402"/>
  </r>
  <r>
    <x v="1"/>
    <x v="27"/>
    <x v="9"/>
    <n v="0"/>
    <n v="0"/>
  </r>
  <r>
    <x v="2"/>
    <x v="6"/>
    <x v="13"/>
    <n v="-99.1843663913141"/>
    <n v="-2.2273768787065999"/>
  </r>
  <r>
    <x v="1"/>
    <x v="27"/>
    <x v="14"/>
    <n v="0"/>
    <n v="0"/>
  </r>
  <r>
    <x v="1"/>
    <x v="27"/>
    <x v="10"/>
    <n v="0"/>
    <n v="0"/>
  </r>
  <r>
    <x v="3"/>
    <x v="8"/>
    <x v="37"/>
    <n v="35268.178654644937"/>
    <n v="76502.691734660635"/>
  </r>
  <r>
    <x v="2"/>
    <x v="26"/>
    <x v="25"/>
    <n v="2734351.6301032617"/>
    <n v="1064241.7567272247"/>
  </r>
  <r>
    <x v="1"/>
    <x v="5"/>
    <x v="2"/>
    <n v="3294.6271265845971"/>
    <n v="487.14002759769011"/>
  </r>
  <r>
    <x v="2"/>
    <x v="22"/>
    <x v="33"/>
    <n v="2635577.8507409398"/>
    <n v="992598.3598996175"/>
  </r>
  <r>
    <x v="1"/>
    <x v="3"/>
    <x v="29"/>
    <n v="13.139621818471101"/>
    <n v="-72.323340770009906"/>
  </r>
  <r>
    <x v="2"/>
    <x v="5"/>
    <x v="16"/>
    <n v="98.739432253715805"/>
    <n v="37.042099822793901"/>
  </r>
  <r>
    <x v="0"/>
    <x v="9"/>
    <x v="25"/>
    <n v="344.18517689309613"/>
    <n v="-0.95298108198319997"/>
  </r>
  <r>
    <x v="3"/>
    <x v="29"/>
    <x v="30"/>
    <n v="28555.491105442914"/>
    <n v="9086.0855847588937"/>
  </r>
  <r>
    <x v="2"/>
    <x v="10"/>
    <x v="19"/>
    <n v="106.9764426365079"/>
    <n v="14.9252789815519"/>
  </r>
  <r>
    <x v="2"/>
    <x v="31"/>
    <x v="7"/>
    <n v="-281.99664875600803"/>
    <n v="-360.20808105740213"/>
  </r>
  <r>
    <x v="0"/>
    <x v="31"/>
    <x v="9"/>
    <n v="-205.74501195258719"/>
    <n v="-85.873328824954598"/>
  </r>
  <r>
    <x v="1"/>
    <x v="31"/>
    <x v="31"/>
    <n v="-257.88066828092821"/>
    <n v="-315.92271869891249"/>
  </r>
  <r>
    <x v="0"/>
    <x v="31"/>
    <x v="8"/>
    <n v="-574.93737573726594"/>
    <n v="-477.64986378863608"/>
  </r>
  <r>
    <x v="0"/>
    <x v="31"/>
    <x v="14"/>
    <n v="-150.34996494859581"/>
    <n v="-17.797921697861"/>
  </r>
  <r>
    <x v="0"/>
    <x v="31"/>
    <x v="31"/>
    <n v="-780.52579990889478"/>
    <n v="-351.0954776921842"/>
  </r>
  <r>
    <x v="0"/>
    <x v="31"/>
    <x v="33"/>
    <n v="-41.301296453323602"/>
    <n v="-53.965969511578201"/>
  </r>
  <r>
    <x v="3"/>
    <x v="0"/>
    <x v="2"/>
    <n v="39.481742014524997"/>
    <n v="15.9245603813615"/>
  </r>
  <r>
    <x v="3"/>
    <x v="6"/>
    <x v="29"/>
    <n v="-32.1943980121046"/>
    <n v="-23.4788919936253"/>
  </r>
  <r>
    <x v="0"/>
    <x v="5"/>
    <x v="63"/>
    <n v="-9.8046276912329002"/>
    <n v="-4.9170927684625001"/>
  </r>
  <r>
    <x v="3"/>
    <x v="4"/>
    <x v="42"/>
    <n v="1112.2825280836646"/>
    <n v="113.4673777456555"/>
  </r>
  <r>
    <x v="3"/>
    <x v="16"/>
    <x v="39"/>
    <n v="39.171390145304997"/>
    <n v="2.4863539172829001"/>
  </r>
  <r>
    <x v="0"/>
    <x v="33"/>
    <x v="3"/>
    <n v="3.2894903266806002"/>
    <n v="-19.5436699394056"/>
  </r>
  <r>
    <x v="2"/>
    <x v="15"/>
    <x v="2"/>
    <n v="425.3272071905705"/>
    <n v="58.2376074477827"/>
  </r>
  <r>
    <x v="0"/>
    <x v="23"/>
    <x v="48"/>
    <n v="447.0665176664229"/>
    <n v="136.7206673040364"/>
  </r>
  <r>
    <x v="0"/>
    <x v="14"/>
    <x v="16"/>
    <n v="344.65500353328957"/>
    <n v="-3.7957811370893002"/>
  </r>
  <r>
    <x v="0"/>
    <x v="17"/>
    <x v="8"/>
    <n v="-71.639056727145302"/>
    <n v="-41.213857860231698"/>
  </r>
  <r>
    <x v="2"/>
    <x v="17"/>
    <x v="8"/>
    <n v="-235.12798770602649"/>
    <n v="-157.9733979480495"/>
  </r>
  <r>
    <x v="3"/>
    <x v="28"/>
    <x v="34"/>
    <n v="5142.7152747696837"/>
    <n v="618.91751066951917"/>
  </r>
  <r>
    <x v="1"/>
    <x v="17"/>
    <x v="34"/>
    <n v="593.05247036430865"/>
    <n v="52.217010726454298"/>
  </r>
  <r>
    <x v="1"/>
    <x v="16"/>
    <x v="39"/>
    <n v="0"/>
    <n v="0"/>
  </r>
  <r>
    <x v="2"/>
    <x v="31"/>
    <x v="39"/>
    <n v="0"/>
    <n v="0"/>
  </r>
  <r>
    <x v="0"/>
    <x v="25"/>
    <x v="0"/>
    <n v="121.2056217428088"/>
    <n v="67.202271326826903"/>
  </r>
  <r>
    <x v="3"/>
    <x v="18"/>
    <x v="24"/>
    <n v="3810.0550284162732"/>
    <n v="340.91628734928429"/>
  </r>
  <r>
    <x v="2"/>
    <x v="30"/>
    <x v="19"/>
    <n v="2932.4595477908956"/>
    <n v="154.04370480572049"/>
  </r>
  <r>
    <x v="2"/>
    <x v="23"/>
    <x v="10"/>
    <n v="62.920062299783602"/>
    <n v="19.853070723023102"/>
  </r>
  <r>
    <x v="2"/>
    <x v="36"/>
    <x v="33"/>
    <n v="-381.51253734657172"/>
    <n v="34.401321515586503"/>
  </r>
  <r>
    <x v="2"/>
    <x v="36"/>
    <x v="32"/>
    <n v="306.0336993305238"/>
    <n v="56.852258958098702"/>
  </r>
  <r>
    <x v="3"/>
    <x v="36"/>
    <x v="33"/>
    <n v="-8.4748881417648008"/>
    <n v="104.0505722872841"/>
  </r>
  <r>
    <x v="3"/>
    <x v="32"/>
    <x v="9"/>
    <n v="761.86164267043705"/>
    <n v="180.9290690726686"/>
  </r>
  <r>
    <x v="3"/>
    <x v="34"/>
    <x v="20"/>
    <n v="203.18745936295841"/>
    <n v="44.980076697932702"/>
  </r>
  <r>
    <x v="0"/>
    <x v="5"/>
    <x v="38"/>
    <n v="-61.360680491798298"/>
    <n v="-33.867438322107901"/>
  </r>
  <r>
    <x v="1"/>
    <x v="2"/>
    <x v="38"/>
    <n v="55.377983501360397"/>
    <n v="4.5389438496069996"/>
  </r>
  <r>
    <x v="3"/>
    <x v="34"/>
    <x v="5"/>
    <n v="88.784411588297601"/>
    <n v="22.0084784644772"/>
  </r>
  <r>
    <x v="1"/>
    <x v="13"/>
    <x v="33"/>
    <n v="0"/>
    <n v="0"/>
  </r>
  <r>
    <x v="0"/>
    <x v="0"/>
    <x v="16"/>
    <n v="32.002337776146497"/>
    <n v="14.387514819614999"/>
  </r>
  <r>
    <x v="1"/>
    <x v="23"/>
    <x v="10"/>
    <n v="-43.598264728632003"/>
    <n v="-68.695240193908703"/>
  </r>
  <r>
    <x v="0"/>
    <x v="3"/>
    <x v="29"/>
    <n v="-37.092240344588902"/>
    <n v="-23.786525180958598"/>
  </r>
  <r>
    <x v="2"/>
    <x v="6"/>
    <x v="16"/>
    <n v="-82.714640883713002"/>
    <n v="4.8286855360369003"/>
  </r>
  <r>
    <x v="0"/>
    <x v="33"/>
    <x v="0"/>
    <n v="9.4038593447461007"/>
    <n v="-2.0725136461594"/>
  </r>
  <r>
    <x v="3"/>
    <x v="41"/>
    <x v="33"/>
    <n v="48717.167236177396"/>
    <n v="19511.041944319048"/>
  </r>
  <r>
    <x v="1"/>
    <x v="41"/>
    <x v="32"/>
    <n v="0"/>
    <n v="0"/>
  </r>
  <r>
    <x v="1"/>
    <x v="33"/>
    <x v="6"/>
    <n v="52.546749606731098"/>
    <n v="25.091531790717699"/>
  </r>
  <r>
    <x v="0"/>
    <x v="13"/>
    <x v="32"/>
    <n v="341.15583231754158"/>
    <n v="102.1423386923845"/>
  </r>
  <r>
    <x v="0"/>
    <x v="21"/>
    <x v="24"/>
    <n v="-290.08720504678388"/>
    <n v="-126.38277131901241"/>
  </r>
  <r>
    <x v="0"/>
    <x v="40"/>
    <x v="61"/>
    <n v="13062.424908730634"/>
    <n v="5538.373976572163"/>
  </r>
  <r>
    <x v="1"/>
    <x v="17"/>
    <x v="7"/>
    <n v="24.551376284962299"/>
    <n v="9.5153138540996007"/>
  </r>
  <r>
    <x v="1"/>
    <x v="23"/>
    <x v="33"/>
    <n v="7.7749003834549004"/>
    <n v="30.271782918471398"/>
  </r>
  <r>
    <x v="2"/>
    <x v="22"/>
    <x v="26"/>
    <n v="41.755273372164602"/>
    <n v="2.5699464945367998"/>
  </r>
  <r>
    <x v="2"/>
    <x v="22"/>
    <x v="19"/>
    <n v="111.7525185475984"/>
    <n v="20.203096466779801"/>
  </r>
  <r>
    <x v="2"/>
    <x v="30"/>
    <x v="37"/>
    <n v="767.85146172234465"/>
    <n v="88.360581221462596"/>
  </r>
  <r>
    <x v="0"/>
    <x v="25"/>
    <x v="2"/>
    <n v="32.078065633943901"/>
    <n v="21.389748540934001"/>
  </r>
  <r>
    <x v="2"/>
    <x v="3"/>
    <x v="13"/>
    <n v="-65.158401763596601"/>
    <n v="-15.4861583326346"/>
  </r>
  <r>
    <x v="2"/>
    <x v="4"/>
    <x v="38"/>
    <n v="49.7490225210734"/>
    <n v="21.090540978957598"/>
  </r>
  <r>
    <x v="2"/>
    <x v="12"/>
    <x v="35"/>
    <n v="1308.1202169203953"/>
    <n v="55.718951285669696"/>
  </r>
  <r>
    <x v="2"/>
    <x v="29"/>
    <x v="17"/>
    <n v="-188.0165417923447"/>
    <n v="-12.243814179573199"/>
  </r>
  <r>
    <x v="0"/>
    <x v="24"/>
    <x v="23"/>
    <n v="177.243120868933"/>
    <n v="8.5798446390860992"/>
  </r>
  <r>
    <x v="2"/>
    <x v="40"/>
    <x v="34"/>
    <n v="48.915464577359103"/>
    <n v="57.849394872363298"/>
  </r>
  <r>
    <x v="1"/>
    <x v="33"/>
    <x v="2"/>
    <n v="18.685549826201999"/>
    <n v="1.5161133417884001"/>
  </r>
  <r>
    <x v="3"/>
    <x v="9"/>
    <x v="29"/>
    <n v="-51.772267034698302"/>
    <n v="-20.947991903198101"/>
  </r>
  <r>
    <x v="3"/>
    <x v="9"/>
    <x v="6"/>
    <n v="-51.772267034698302"/>
    <n v="-20.947991903198101"/>
  </r>
  <r>
    <x v="2"/>
    <x v="10"/>
    <x v="18"/>
    <n v="-23.649294983960701"/>
    <n v="-5.1538268499323996"/>
  </r>
  <r>
    <x v="2"/>
    <x v="30"/>
    <x v="24"/>
    <n v="130.05610076052301"/>
    <n v="29.413468211065702"/>
  </r>
  <r>
    <x v="1"/>
    <x v="14"/>
    <x v="43"/>
    <n v="-70.190934525087698"/>
    <n v="-5.5692740235385001"/>
  </r>
  <r>
    <x v="3"/>
    <x v="13"/>
    <x v="35"/>
    <n v="-203.0753233746419"/>
    <n v="-62.856270617475097"/>
  </r>
  <r>
    <x v="0"/>
    <x v="28"/>
    <x v="31"/>
    <n v="-36.347905747141397"/>
    <n v="49.741151173906303"/>
  </r>
  <r>
    <x v="1"/>
    <x v="28"/>
    <x v="11"/>
    <n v="0"/>
    <n v="0"/>
  </r>
  <r>
    <x v="2"/>
    <x v="28"/>
    <x v="31"/>
    <n v="144.21350915667151"/>
    <n v="326.87775631199202"/>
  </r>
  <r>
    <x v="0"/>
    <x v="28"/>
    <x v="9"/>
    <n v="60.974067543621302"/>
    <n v="-26.468348337067699"/>
  </r>
  <r>
    <x v="3"/>
    <x v="28"/>
    <x v="10"/>
    <n v="-18.277932461405999"/>
    <n v="37.200621421039799"/>
  </r>
  <r>
    <x v="0"/>
    <x v="4"/>
    <x v="46"/>
    <n v="-32.421717577849002"/>
    <n v="-17.245113121085801"/>
  </r>
  <r>
    <x v="2"/>
    <x v="23"/>
    <x v="7"/>
    <n v="299.38528124816531"/>
    <n v="198.47159278229461"/>
  </r>
  <r>
    <x v="0"/>
    <x v="33"/>
    <x v="13"/>
    <n v="-4.2855850907938002"/>
    <n v="6.6593083230900005E-2"/>
  </r>
  <r>
    <x v="0"/>
    <x v="22"/>
    <x v="19"/>
    <n v="14.3008577568335"/>
    <n v="25.706815736492999"/>
  </r>
  <r>
    <x v="1"/>
    <x v="22"/>
    <x v="26"/>
    <n v="0"/>
    <n v="0"/>
  </r>
  <r>
    <x v="2"/>
    <x v="26"/>
    <x v="39"/>
    <n v="470.01074023665421"/>
    <n v="152.55935002858649"/>
  </r>
  <r>
    <x v="2"/>
    <x v="41"/>
    <x v="24"/>
    <n v="91.404886209059995"/>
    <n v="4.3260543831396001"/>
  </r>
  <r>
    <x v="0"/>
    <x v="23"/>
    <x v="36"/>
    <n v="-255.08525538438519"/>
    <n v="-101.9840161149491"/>
  </r>
  <r>
    <x v="3"/>
    <x v="6"/>
    <x v="13"/>
    <n v="27.720825402953899"/>
    <n v="12.7843388104762"/>
  </r>
  <r>
    <x v="1"/>
    <x v="25"/>
    <x v="4"/>
    <n v="-31.158412143826801"/>
    <n v="-17.4293148258107"/>
  </r>
  <r>
    <x v="2"/>
    <x v="11"/>
    <x v="32"/>
    <n v="-48.222346107106397"/>
    <n v="-24.223148193750699"/>
  </r>
  <r>
    <x v="2"/>
    <x v="14"/>
    <x v="62"/>
    <n v="-28.1121135410833"/>
    <n v="-14.845511983644901"/>
  </r>
  <r>
    <x v="3"/>
    <x v="23"/>
    <x v="31"/>
    <n v="-157.80042091123701"/>
    <n v="-102.02628190418039"/>
  </r>
  <r>
    <x v="3"/>
    <x v="40"/>
    <x v="34"/>
    <n v="42.852589483350002"/>
    <n v="28.997329374936299"/>
  </r>
  <r>
    <x v="1"/>
    <x v="14"/>
    <x v="51"/>
    <n v="-9.1724671621885001"/>
    <n v="-1.2983090047331001"/>
  </r>
  <r>
    <x v="0"/>
    <x v="14"/>
    <x v="38"/>
    <n v="-64.843435155698003"/>
    <n v="-34.490226242171602"/>
  </r>
  <r>
    <x v="1"/>
    <x v="24"/>
    <x v="26"/>
    <n v="0"/>
    <n v="0"/>
  </r>
  <r>
    <x v="2"/>
    <x v="12"/>
    <x v="23"/>
    <n v="44.8334691488636"/>
    <n v="2.5815677916056998"/>
  </r>
  <r>
    <x v="3"/>
    <x v="5"/>
    <x v="41"/>
    <n v="-2.0075629708984"/>
    <n v="-0.1443131043318"/>
  </r>
  <r>
    <x v="0"/>
    <x v="39"/>
    <x v="40"/>
    <n v="0"/>
    <n v="0"/>
  </r>
  <r>
    <x v="1"/>
    <x v="38"/>
    <x v="14"/>
    <n v="-12.834907906294401"/>
    <n v="7.9084769024500998"/>
  </r>
  <r>
    <x v="2"/>
    <x v="33"/>
    <x v="54"/>
    <n v="0"/>
    <n v="0"/>
  </r>
  <r>
    <x v="0"/>
    <x v="40"/>
    <x v="31"/>
    <n v="53.428856163101102"/>
    <n v="25.5865135476684"/>
  </r>
  <r>
    <x v="0"/>
    <x v="40"/>
    <x v="8"/>
    <n v="53.428856163101102"/>
    <n v="25.5865135476684"/>
  </r>
  <r>
    <x v="3"/>
    <x v="9"/>
    <x v="67"/>
    <n v="-26.679806817260101"/>
    <n v="-15.059953225975301"/>
  </r>
  <r>
    <x v="1"/>
    <x v="10"/>
    <x v="19"/>
    <n v="0"/>
    <n v="0"/>
  </r>
  <r>
    <x v="3"/>
    <x v="32"/>
    <x v="26"/>
    <n v="45.077553026430998"/>
    <n v="18.6447420844842"/>
  </r>
  <r>
    <x v="2"/>
    <x v="31"/>
    <x v="11"/>
    <n v="358.6478003232146"/>
    <n v="208.04417974377699"/>
  </r>
  <r>
    <x v="1"/>
    <x v="10"/>
    <x v="23"/>
    <n v="0"/>
    <n v="0"/>
  </r>
  <r>
    <x v="2"/>
    <x v="9"/>
    <x v="39"/>
    <n v="41.755273372164602"/>
    <n v="2.5699464945367998"/>
  </r>
  <r>
    <x v="2"/>
    <x v="2"/>
    <x v="45"/>
    <n v="-28.1121135410833"/>
    <n v="-14.845511983644901"/>
  </r>
  <r>
    <x v="3"/>
    <x v="20"/>
    <x v="41"/>
    <n v="-53.058854916247199"/>
    <n v="-5.5213813719187002"/>
  </r>
  <r>
    <x v="3"/>
    <x v="30"/>
    <x v="30"/>
    <n v="51.580491065851298"/>
    <n v="13.2439774565752"/>
  </r>
  <r>
    <x v="1"/>
    <x v="38"/>
    <x v="32"/>
    <n v="-26.064937585028101"/>
    <n v="-19.4408259278608"/>
  </r>
  <r>
    <x v="3"/>
    <x v="23"/>
    <x v="50"/>
    <n v="-54.876658258112798"/>
    <n v="-24.885952364901801"/>
  </r>
  <r>
    <x v="1"/>
    <x v="4"/>
    <x v="46"/>
    <n v="-7.0497983305116003"/>
    <n v="-3.2789148906091001"/>
  </r>
  <r>
    <x v="3"/>
    <x v="5"/>
    <x v="42"/>
    <n v="-2.0075629708984"/>
    <n v="-0.1443131043318"/>
  </r>
  <r>
    <x v="0"/>
    <x v="13"/>
    <x v="19"/>
    <n v="-26.3582442952289"/>
    <n v="-5.7568766931457001"/>
  </r>
  <r>
    <x v="2"/>
    <x v="3"/>
    <x v="62"/>
    <n v="-116.392700683157"/>
    <n v="-11.441499118400399"/>
  </r>
  <r>
    <x v="2"/>
    <x v="9"/>
    <x v="25"/>
    <n v="1320.574199206905"/>
    <n v="89.707427112615505"/>
  </r>
  <r>
    <x v="3"/>
    <x v="41"/>
    <x v="11"/>
    <n v="201.663109557013"/>
    <n v="12.7950257680977"/>
  </r>
  <r>
    <x v="3"/>
    <x v="3"/>
    <x v="42"/>
    <n v="-2.0075629708984"/>
    <n v="-0.1443131043318"/>
  </r>
  <r>
    <x v="2"/>
    <x v="9"/>
    <x v="30"/>
    <n v="55.609549079263402"/>
    <n v="3.2864606395244"/>
  </r>
  <r>
    <x v="0"/>
    <x v="0"/>
    <x v="42"/>
    <n v="10.3476463662422"/>
    <n v="1.3275437560892001"/>
  </r>
  <r>
    <x v="1"/>
    <x v="25"/>
    <x v="40"/>
    <n v="-31.158412143826801"/>
    <n v="-17.4293148258107"/>
  </r>
  <r>
    <x v="2"/>
    <x v="41"/>
    <x v="20"/>
    <n v="1.7310397141194001"/>
    <n v="-0.2256867669972"/>
  </r>
  <r>
    <x v="2"/>
    <x v="40"/>
    <x v="48"/>
    <n v="41.623012174993498"/>
    <n v="24.031228289844702"/>
  </r>
  <r>
    <x v="1"/>
    <x v="9"/>
    <x v="30"/>
    <n v="0"/>
    <n v="0"/>
  </r>
  <r>
    <x v="0"/>
    <x v="9"/>
    <x v="23"/>
    <n v="156.0304008705908"/>
    <n v="39.392813556893401"/>
  </r>
  <r>
    <x v="1"/>
    <x v="18"/>
    <x v="17"/>
    <n v="0"/>
    <n v="0"/>
  </r>
  <r>
    <x v="3"/>
    <x v="35"/>
    <x v="37"/>
    <n v="-4.4805246803063001"/>
    <n v="-5.1061460645179002"/>
  </r>
  <r>
    <x v="0"/>
    <x v="35"/>
    <x v="18"/>
    <n v="-11.6192059908263"/>
    <n v="-12.8623270507142"/>
  </r>
  <r>
    <x v="1"/>
    <x v="24"/>
    <x v="0"/>
    <n v="-123.674313575274"/>
    <n v="-5.9087498849686"/>
  </r>
  <r>
    <x v="1"/>
    <x v="24"/>
    <x v="5"/>
    <n v="0"/>
    <n v="0"/>
  </r>
  <r>
    <x v="1"/>
    <x v="39"/>
    <x v="42"/>
    <n v="-7.0497983305116003"/>
    <n v="-3.2789148906091001"/>
  </r>
  <r>
    <x v="2"/>
    <x v="33"/>
    <x v="46"/>
    <n v="0"/>
    <n v="0"/>
  </r>
  <r>
    <x v="2"/>
    <x v="20"/>
    <x v="6"/>
    <n v="-3.4727417792266002"/>
    <n v="-3.8375640641562998"/>
  </r>
  <r>
    <x v="2"/>
    <x v="20"/>
    <x v="15"/>
    <n v="-79.549396997614807"/>
    <n v="-28.188784942698799"/>
  </r>
  <r>
    <x v="0"/>
    <x v="20"/>
    <x v="5"/>
    <n v="-83.338360204855604"/>
    <n v="-25.591782264680599"/>
  </r>
  <r>
    <x v="0"/>
    <x v="20"/>
    <x v="13"/>
    <n v="-19.165393912301202"/>
    <n v="-4.1858937299800996"/>
  </r>
  <r>
    <x v="3"/>
    <x v="0"/>
    <x v="59"/>
    <n v="-65.8754910712548"/>
    <n v="-5.6809940247912003"/>
  </r>
  <r>
    <x v="0"/>
    <x v="35"/>
    <x v="13"/>
    <n v="-7.2734543037844999"/>
    <n v="-8.6342959918566997"/>
  </r>
  <r>
    <x v="0"/>
    <x v="35"/>
    <x v="3"/>
    <n v="-10.003211323837499"/>
    <n v="-11.8747824392276"/>
  </r>
  <r>
    <x v="1"/>
    <x v="15"/>
    <x v="40"/>
    <n v="-7.0497983305116003"/>
    <n v="-3.2789148906091001"/>
  </r>
  <r>
    <x v="0"/>
    <x v="35"/>
    <x v="38"/>
    <n v="-3.9775486578648001"/>
    <n v="-7.2483110687275998"/>
  </r>
  <r>
    <x v="2"/>
    <x v="16"/>
    <x v="3"/>
    <n v="74.773321086524305"/>
    <n v="22.9109674574709"/>
  </r>
  <r>
    <x v="1"/>
    <x v="26"/>
    <x v="63"/>
    <n v="-70.190934525087698"/>
    <n v="-5.5692740235385001"/>
  </r>
  <r>
    <x v="1"/>
    <x v="15"/>
    <x v="45"/>
    <n v="-7.0497983305116003"/>
    <n v="-3.2789148906091001"/>
  </r>
  <r>
    <x v="3"/>
    <x v="0"/>
    <x v="55"/>
    <n v="-65.8754910712548"/>
    <n v="-5.6809940247912003"/>
  </r>
  <r>
    <x v="1"/>
    <x v="33"/>
    <x v="16"/>
    <n v="18.685549826201999"/>
    <n v="1.5161133417884001"/>
  </r>
  <r>
    <x v="0"/>
    <x v="24"/>
    <x v="30"/>
    <n v="178.51492522823969"/>
    <n v="1.9401805692847001"/>
  </r>
  <r>
    <x v="0"/>
    <x v="32"/>
    <x v="37"/>
    <n v="-5.3231597695602"/>
    <n v="-5.8953754862338998"/>
  </r>
  <r>
    <x v="0"/>
    <x v="3"/>
    <x v="53"/>
    <n v="0"/>
    <n v="0"/>
  </r>
  <r>
    <x v="3"/>
    <x v="9"/>
    <x v="18"/>
    <n v="-71.202609686124404"/>
    <n v="-28.809858571421099"/>
  </r>
  <r>
    <x v="0"/>
    <x v="3"/>
    <x v="45"/>
    <n v="0"/>
    <n v="0"/>
  </r>
  <r>
    <x v="2"/>
    <x v="41"/>
    <x v="72"/>
    <n v="9.7259793872000004E-3"/>
    <n v="-0.15711605352169999"/>
  </r>
  <r>
    <x v="2"/>
    <x v="9"/>
    <x v="37"/>
    <n v="47.654843045296403"/>
    <n v="-23.392308222127401"/>
  </r>
  <r>
    <x v="0"/>
    <x v="4"/>
    <x v="45"/>
    <n v="-32.421717577849002"/>
    <n v="-17.245113121085801"/>
  </r>
  <r>
    <x v="3"/>
    <x v="20"/>
    <x v="18"/>
    <n v="-71.202609686124404"/>
    <n v="-28.809858571421099"/>
  </r>
  <r>
    <x v="2"/>
    <x v="31"/>
    <x v="24"/>
    <n v="0"/>
    <n v="0"/>
  </r>
  <r>
    <x v="3"/>
    <x v="26"/>
    <x v="30"/>
    <n v="-12.284381731612401"/>
    <n v="-0.25625767796580001"/>
  </r>
  <r>
    <x v="1"/>
    <x v="4"/>
    <x v="49"/>
    <n v="-38.208210474338401"/>
    <n v="-20.708229716419801"/>
  </r>
  <r>
    <x v="2"/>
    <x v="24"/>
    <x v="37"/>
    <n v="50.598273623704301"/>
    <n v="6.1352141960394002"/>
  </r>
  <r>
    <x v="2"/>
    <x v="24"/>
    <x v="25"/>
    <n v="50.598273623704301"/>
    <n v="6.1352141960394002"/>
  </r>
  <r>
    <x v="2"/>
    <x v="41"/>
    <x v="25"/>
    <n v="-95.133058910821305"/>
    <n v="-39.702684298501602"/>
  </r>
  <r>
    <x v="3"/>
    <x v="33"/>
    <x v="6"/>
    <n v="19.126295345270901"/>
    <n v="10.995222994511501"/>
  </r>
  <r>
    <x v="3"/>
    <x v="4"/>
    <x v="38"/>
    <n v="14.684267055362699"/>
    <n v="4.4359158047384"/>
  </r>
  <r>
    <x v="0"/>
    <x v="3"/>
    <x v="58"/>
    <n v="0"/>
    <n v="0"/>
  </r>
  <r>
    <x v="0"/>
    <x v="32"/>
    <x v="20"/>
    <n v="-10.003211323837499"/>
    <n v="-11.8747824392276"/>
  </r>
  <r>
    <x v="1"/>
    <x v="14"/>
    <x v="67"/>
    <n v="-70.190934525087698"/>
    <n v="-5.5692740235385001"/>
  </r>
  <r>
    <x v="0"/>
    <x v="10"/>
    <x v="39"/>
    <n v="-83.163773926325206"/>
    <n v="-20.119968845891201"/>
  </r>
  <r>
    <x v="0"/>
    <x v="19"/>
    <x v="15"/>
    <n v="-84.593411355333899"/>
    <n v="-33.262842824661597"/>
  </r>
  <r>
    <x v="0"/>
    <x v="32"/>
    <x v="30"/>
    <n v="-5.3231597695602"/>
    <n v="-5.8953754862338998"/>
  </r>
  <r>
    <x v="2"/>
    <x v="23"/>
    <x v="26"/>
    <n v="-84.248917124075504"/>
    <n v="8.1432830534175"/>
  </r>
  <r>
    <x v="1"/>
    <x v="23"/>
    <x v="35"/>
    <n v="-4.1376057094623997"/>
    <n v="-4.8883935491230996"/>
  </r>
  <r>
    <x v="1"/>
    <x v="6"/>
    <x v="4"/>
    <n v="-57.510363118626998"/>
    <n v="-5.4319109915104997"/>
  </r>
  <r>
    <x v="1"/>
    <x v="11"/>
    <x v="25"/>
    <n v="0"/>
    <n v="0"/>
  </r>
  <r>
    <x v="1"/>
    <x v="13"/>
    <x v="30"/>
    <n v="0"/>
    <n v="0"/>
  </r>
  <r>
    <x v="1"/>
    <x v="24"/>
    <x v="19"/>
    <n v="0"/>
    <n v="0"/>
  </r>
  <r>
    <x v="2"/>
    <x v="29"/>
    <x v="18"/>
    <n v="-23.649294983960701"/>
    <n v="-5.1538268499323996"/>
  </r>
  <r>
    <x v="2"/>
    <x v="3"/>
    <x v="45"/>
    <n v="-58.196350341578501"/>
    <n v="-5.7207495592001996"/>
  </r>
  <r>
    <x v="0"/>
    <x v="11"/>
    <x v="54"/>
    <n v="3.9775486578648001"/>
    <n v="7.2483110687275998"/>
  </r>
  <r>
    <x v="0"/>
    <x v="29"/>
    <x v="18"/>
    <n v="-26.3582442952289"/>
    <n v="-5.7568766931457001"/>
  </r>
  <r>
    <x v="1"/>
    <x v="7"/>
    <x v="4"/>
    <n v="209459.2332744367"/>
    <n v="-111000.74147091898"/>
  </r>
  <r>
    <x v="1"/>
    <x v="1"/>
    <x v="3"/>
    <n v="-793675.36478463328"/>
    <n v="-309150.47692894953"/>
  </r>
  <r>
    <x v="1"/>
    <x v="7"/>
    <x v="2"/>
    <n v="208858.24321797417"/>
    <n v="-110694.96055335853"/>
  </r>
  <r>
    <x v="0"/>
    <x v="4"/>
    <x v="4"/>
    <n v="595235.0964779217"/>
    <n v="385307.88602813071"/>
  </r>
  <r>
    <x v="2"/>
    <x v="37"/>
    <x v="20"/>
    <n v="66455.470576244217"/>
    <n v="36568.217004103535"/>
  </r>
  <r>
    <x v="2"/>
    <x v="39"/>
    <x v="0"/>
    <n v="57306.985499829243"/>
    <n v="29230.486737303683"/>
  </r>
  <r>
    <x v="1"/>
    <x v="14"/>
    <x v="2"/>
    <n v="49651.444688351861"/>
    <n v="26575.162693187893"/>
  </r>
  <r>
    <x v="2"/>
    <x v="37"/>
    <x v="5"/>
    <n v="9407.3829618642576"/>
    <n v="2214.479203988747"/>
  </r>
  <r>
    <x v="1"/>
    <x v="6"/>
    <x v="6"/>
    <n v="37719.675950632831"/>
    <n v="20359.676697335512"/>
  </r>
  <r>
    <x v="0"/>
    <x v="0"/>
    <x v="29"/>
    <n v="40641.608080771664"/>
    <n v="21131.438593547264"/>
  </r>
  <r>
    <x v="0"/>
    <x v="9"/>
    <x v="11"/>
    <n v="1652328.7322138099"/>
    <n v="624373.68892941508"/>
  </r>
  <r>
    <x v="3"/>
    <x v="11"/>
    <x v="7"/>
    <n v="26656.798056457144"/>
    <n v="7103.4408880314868"/>
  </r>
  <r>
    <x v="0"/>
    <x v="11"/>
    <x v="7"/>
    <n v="74432.761023274186"/>
    <n v="21036.353513129969"/>
  </r>
  <r>
    <x v="1"/>
    <x v="12"/>
    <x v="50"/>
    <n v="0"/>
    <n v="0"/>
  </r>
  <r>
    <x v="3"/>
    <x v="5"/>
    <x v="13"/>
    <n v="8427.5578500075662"/>
    <n v="4345.8844256298271"/>
  </r>
  <r>
    <x v="2"/>
    <x v="15"/>
    <x v="4"/>
    <n v="170.47717261683101"/>
    <n v="31.836198637922202"/>
  </r>
  <r>
    <x v="2"/>
    <x v="7"/>
    <x v="15"/>
    <n v="1370105.3059750807"/>
    <n v="236010.77824612116"/>
  </r>
  <r>
    <x v="0"/>
    <x v="7"/>
    <x v="29"/>
    <n v="749497.08743688941"/>
    <n v="115309.35815141967"/>
  </r>
  <r>
    <x v="0"/>
    <x v="1"/>
    <x v="15"/>
    <n v="342367.95308153913"/>
    <n v="128403.36853985395"/>
  </r>
  <r>
    <x v="2"/>
    <x v="1"/>
    <x v="6"/>
    <n v="-274041.39858914167"/>
    <n v="-104733.31651835376"/>
  </r>
  <r>
    <x v="0"/>
    <x v="8"/>
    <x v="50"/>
    <n v="-379494.46496887074"/>
    <n v="3977.4162256833388"/>
  </r>
  <r>
    <x v="0"/>
    <x v="6"/>
    <x v="42"/>
    <n v="89.615518405776697"/>
    <n v="18.798137423007098"/>
  </r>
  <r>
    <x v="0"/>
    <x v="1"/>
    <x v="6"/>
    <n v="-165070.83662802252"/>
    <n v="-62693.524701817158"/>
  </r>
  <r>
    <x v="3"/>
    <x v="1"/>
    <x v="13"/>
    <n v="-47976.446503263869"/>
    <n v="-18261.880904439007"/>
  </r>
  <r>
    <x v="3"/>
    <x v="1"/>
    <x v="6"/>
    <n v="-49467.532990530919"/>
    <n v="-18899.022961338724"/>
  </r>
  <r>
    <x v="1"/>
    <x v="7"/>
    <x v="22"/>
    <n v="172476.80761332426"/>
    <n v="-82914.311245948295"/>
  </r>
  <r>
    <x v="3"/>
    <x v="33"/>
    <x v="22"/>
    <n v="185460.4360273655"/>
    <n v="122608.43756272864"/>
  </r>
  <r>
    <x v="0"/>
    <x v="34"/>
    <x v="18"/>
    <n v="653774.77647370915"/>
    <n v="420639.30384869291"/>
  </r>
  <r>
    <x v="2"/>
    <x v="34"/>
    <x v="18"/>
    <n v="991905.3375294857"/>
    <n v="654497.18640107522"/>
  </r>
  <r>
    <x v="2"/>
    <x v="7"/>
    <x v="13"/>
    <n v="1406957.1755828355"/>
    <n v="241708.18403139137"/>
  </r>
  <r>
    <x v="2"/>
    <x v="16"/>
    <x v="37"/>
    <n v="212660.80779792808"/>
    <n v="66660.788019044136"/>
  </r>
  <r>
    <x v="3"/>
    <x v="17"/>
    <x v="21"/>
    <n v="450857.20897547645"/>
    <n v="261427.39157445534"/>
  </r>
  <r>
    <x v="2"/>
    <x v="17"/>
    <x v="27"/>
    <n v="20778.133144851043"/>
    <n v="2313.5606559632301"/>
  </r>
  <r>
    <x v="1"/>
    <x v="17"/>
    <x v="27"/>
    <n v="8573.1489032387908"/>
    <n v="778.13060812139224"/>
  </r>
  <r>
    <x v="1"/>
    <x v="14"/>
    <x v="4"/>
    <n v="6016.8948549842007"/>
    <n v="1241.0566459872637"/>
  </r>
  <r>
    <x v="1"/>
    <x v="39"/>
    <x v="29"/>
    <n v="2618.116512603885"/>
    <n v="367.3083861678752"/>
  </r>
  <r>
    <x v="3"/>
    <x v="1"/>
    <x v="17"/>
    <n v="137586.49251525407"/>
    <n v="48808.967056890455"/>
  </r>
  <r>
    <x v="2"/>
    <x v="1"/>
    <x v="18"/>
    <n v="570979.97803173377"/>
    <n v="211523.20270582827"/>
  </r>
  <r>
    <x v="2"/>
    <x v="18"/>
    <x v="30"/>
    <n v="2790882.7682500198"/>
    <n v="1089766.7227976013"/>
  </r>
  <r>
    <x v="1"/>
    <x v="1"/>
    <x v="22"/>
    <n v="-742225.3943333301"/>
    <n v="-289835.61314844404"/>
  </r>
  <r>
    <x v="1"/>
    <x v="1"/>
    <x v="18"/>
    <n v="-727270.37955119286"/>
    <n v="-287884.95895349543"/>
  </r>
  <r>
    <x v="0"/>
    <x v="21"/>
    <x v="25"/>
    <n v="111189.92828525006"/>
    <n v="36760.691203203336"/>
  </r>
  <r>
    <x v="1"/>
    <x v="21"/>
    <x v="26"/>
    <n v="0"/>
    <n v="0"/>
  </r>
  <r>
    <x v="2"/>
    <x v="22"/>
    <x v="18"/>
    <n v="-9672.4094094957709"/>
    <n v="-9014.172565830615"/>
  </r>
  <r>
    <x v="1"/>
    <x v="8"/>
    <x v="25"/>
    <n v="1220559.9882974096"/>
    <n v="617051.08583130641"/>
  </r>
  <r>
    <x v="1"/>
    <x v="8"/>
    <x v="19"/>
    <n v="1226136.2544257748"/>
    <n v="620027.4340977004"/>
  </r>
  <r>
    <x v="2"/>
    <x v="16"/>
    <x v="23"/>
    <n v="2405.9754711682863"/>
    <n v="161.7361798275283"/>
  </r>
  <r>
    <x v="2"/>
    <x v="23"/>
    <x v="34"/>
    <n v="68560.521656594108"/>
    <n v="18817.324498601854"/>
  </r>
  <r>
    <x v="0"/>
    <x v="23"/>
    <x v="34"/>
    <n v="38155.98817541662"/>
    <n v="11710.563256098461"/>
  </r>
  <r>
    <x v="1"/>
    <x v="31"/>
    <x v="28"/>
    <n v="33337.599031948048"/>
    <n v="9090.4933760870299"/>
  </r>
  <r>
    <x v="3"/>
    <x v="31"/>
    <x v="28"/>
    <n v="14258.854156284262"/>
    <n v="4177.9718913088427"/>
  </r>
  <r>
    <x v="0"/>
    <x v="34"/>
    <x v="15"/>
    <n v="5107.8371392392191"/>
    <n v="812.91510740257536"/>
  </r>
  <r>
    <x v="1"/>
    <x v="24"/>
    <x v="33"/>
    <n v="0"/>
    <n v="0"/>
  </r>
  <r>
    <x v="1"/>
    <x v="37"/>
    <x v="6"/>
    <n v="64.433415316420493"/>
    <n v="15.1003435732909"/>
  </r>
  <r>
    <x v="1"/>
    <x v="39"/>
    <x v="1"/>
    <n v="166.64289052535881"/>
    <n v="46.587649253389699"/>
  </r>
  <r>
    <x v="1"/>
    <x v="33"/>
    <x v="5"/>
    <n v="14.2685459712928"/>
    <n v="-6.8715976970971004"/>
  </r>
  <r>
    <x v="2"/>
    <x v="33"/>
    <x v="1"/>
    <n v="82.247802251015401"/>
    <n v="11.546327583373801"/>
  </r>
  <r>
    <x v="1"/>
    <x v="1"/>
    <x v="17"/>
    <n v="-671360.31489050202"/>
    <n v="-269301.91026422218"/>
  </r>
  <r>
    <x v="0"/>
    <x v="7"/>
    <x v="17"/>
    <n v="1419905.2910027157"/>
    <n v="538050.58194203337"/>
  </r>
  <r>
    <x v="2"/>
    <x v="26"/>
    <x v="19"/>
    <n v="167179.6495352081"/>
    <n v="51474.347472196074"/>
  </r>
  <r>
    <x v="0"/>
    <x v="7"/>
    <x v="4"/>
    <n v="745419.16727877187"/>
    <n v="115484.67877202033"/>
  </r>
  <r>
    <x v="0"/>
    <x v="3"/>
    <x v="43"/>
    <n v="0"/>
    <n v="0"/>
  </r>
  <r>
    <x v="3"/>
    <x v="38"/>
    <x v="28"/>
    <n v="421345.60052892537"/>
    <n v="246581.35576298548"/>
  </r>
  <r>
    <x v="1"/>
    <x v="11"/>
    <x v="9"/>
    <n v="0"/>
    <n v="0"/>
  </r>
  <r>
    <x v="1"/>
    <x v="11"/>
    <x v="14"/>
    <n v="0"/>
    <n v="0"/>
  </r>
  <r>
    <x v="1"/>
    <x v="24"/>
    <x v="14"/>
    <n v="0"/>
    <n v="0"/>
  </r>
  <r>
    <x v="2"/>
    <x v="35"/>
    <x v="7"/>
    <n v="2877093.9811202735"/>
    <n v="1171710.6915897771"/>
  </r>
  <r>
    <x v="2"/>
    <x v="35"/>
    <x v="14"/>
    <n v="27590.199087426019"/>
    <n v="2816.03287918161"/>
  </r>
  <r>
    <x v="1"/>
    <x v="35"/>
    <x v="9"/>
    <n v="0"/>
    <n v="0"/>
  </r>
  <r>
    <x v="2"/>
    <x v="41"/>
    <x v="12"/>
    <n v="2753112.7601047698"/>
    <n v="1072782.7246595039"/>
  </r>
  <r>
    <x v="0"/>
    <x v="41"/>
    <x v="12"/>
    <n v="1727233.6887934704"/>
    <n v="664016.48331169854"/>
  </r>
  <r>
    <x v="2"/>
    <x v="8"/>
    <x v="12"/>
    <n v="-678243.80218182795"/>
    <n v="-36770.859838466247"/>
  </r>
  <r>
    <x v="3"/>
    <x v="36"/>
    <x v="10"/>
    <n v="20072.2627613478"/>
    <n v="5600.8898703785699"/>
  </r>
  <r>
    <x v="0"/>
    <x v="36"/>
    <x v="10"/>
    <n v="56763.937024201194"/>
    <n v="14484.755519456903"/>
  </r>
  <r>
    <x v="0"/>
    <x v="36"/>
    <x v="7"/>
    <n v="-468.3642801443446"/>
    <n v="452.29366656995722"/>
  </r>
  <r>
    <x v="0"/>
    <x v="4"/>
    <x v="42"/>
    <n v="2586.3435342148555"/>
    <n v="342.6879042370295"/>
  </r>
  <r>
    <x v="0"/>
    <x v="38"/>
    <x v="48"/>
    <n v="46286.167203933197"/>
    <n v="14412.155597422174"/>
  </r>
  <r>
    <x v="1"/>
    <x v="28"/>
    <x v="27"/>
    <n v="39830.14645920106"/>
    <n v="12523.893169139959"/>
  </r>
  <r>
    <x v="2"/>
    <x v="23"/>
    <x v="48"/>
    <n v="1174.5657409919233"/>
    <n v="292.3993827768017"/>
  </r>
  <r>
    <x v="3"/>
    <x v="9"/>
    <x v="35"/>
    <n v="32376.230330883354"/>
    <n v="9711.0175805808958"/>
  </r>
  <r>
    <x v="2"/>
    <x v="9"/>
    <x v="35"/>
    <n v="157825.61212282247"/>
    <n v="52530.856697940551"/>
  </r>
  <r>
    <x v="1"/>
    <x v="9"/>
    <x v="26"/>
    <n v="0"/>
    <n v="0"/>
  </r>
  <r>
    <x v="0"/>
    <x v="27"/>
    <x v="31"/>
    <n v="45402.809293884507"/>
    <n v="10009.058907307803"/>
  </r>
  <r>
    <x v="2"/>
    <x v="10"/>
    <x v="35"/>
    <n v="25547.119770416095"/>
    <n v="2719.6496580338444"/>
  </r>
  <r>
    <x v="3"/>
    <x v="11"/>
    <x v="36"/>
    <n v="549772.0693981013"/>
    <n v="224466.34455383016"/>
  </r>
  <r>
    <x v="2"/>
    <x v="25"/>
    <x v="16"/>
    <n v="20.9782247733554"/>
    <n v="11.3922427853051"/>
  </r>
  <r>
    <x v="3"/>
    <x v="27"/>
    <x v="14"/>
    <n v="-137.63187975128639"/>
    <n v="24.453478046002498"/>
  </r>
  <r>
    <x v="2"/>
    <x v="32"/>
    <x v="9"/>
    <n v="3566.3527819444371"/>
    <n v="497.97616691440601"/>
  </r>
  <r>
    <x v="0"/>
    <x v="16"/>
    <x v="23"/>
    <n v="400.64582709036091"/>
    <n v="93.821382690023697"/>
  </r>
  <r>
    <x v="1"/>
    <x v="27"/>
    <x v="33"/>
    <n v="0"/>
    <n v="0"/>
  </r>
  <r>
    <x v="0"/>
    <x v="11"/>
    <x v="12"/>
    <n v="-92.1508715146893"/>
    <n v="20.193779671584899"/>
  </r>
  <r>
    <x v="2"/>
    <x v="11"/>
    <x v="14"/>
    <n v="959.24660761150358"/>
    <n v="128.88607443791511"/>
  </r>
  <r>
    <x v="3"/>
    <x v="3"/>
    <x v="6"/>
    <n v="2358.0219268595938"/>
    <n v="528.0667890998235"/>
  </r>
  <r>
    <x v="3"/>
    <x v="8"/>
    <x v="30"/>
    <n v="36608.347904575639"/>
    <n v="76675.647061775977"/>
  </r>
  <r>
    <x v="2"/>
    <x v="8"/>
    <x v="37"/>
    <n v="50795.802299504598"/>
    <n v="330449.4738977477"/>
  </r>
  <r>
    <x v="2"/>
    <x v="31"/>
    <x v="36"/>
    <n v="-234.29505113120879"/>
    <n v="-286.90827603249301"/>
  </r>
  <r>
    <x v="2"/>
    <x v="25"/>
    <x v="4"/>
    <n v="38.209864195869997"/>
    <n v="9.8766486146123"/>
  </r>
  <r>
    <x v="0"/>
    <x v="35"/>
    <x v="14"/>
    <n v="11901.549857003123"/>
    <n v="1296.60267188486"/>
  </r>
  <r>
    <x v="0"/>
    <x v="37"/>
    <x v="0"/>
    <n v="52.008940532126701"/>
    <n v="29.9725266418872"/>
  </r>
  <r>
    <x v="1"/>
    <x v="20"/>
    <x v="22"/>
    <n v="0"/>
    <n v="0"/>
  </r>
  <r>
    <x v="1"/>
    <x v="2"/>
    <x v="41"/>
    <n v="32.305018886523101"/>
    <n v="2.3955110488611"/>
  </r>
  <r>
    <x v="0"/>
    <x v="9"/>
    <x v="26"/>
    <n v="9882.5454414789856"/>
    <n v="552.06949421371735"/>
  </r>
  <r>
    <x v="0"/>
    <x v="33"/>
    <x v="6"/>
    <n v="-21.468949739126099"/>
    <n v="-22.310235378765199"/>
  </r>
  <r>
    <x v="2"/>
    <x v="3"/>
    <x v="4"/>
    <n v="-35.830278095103502"/>
    <n v="2.7204257045975999"/>
  </r>
  <r>
    <x v="0"/>
    <x v="10"/>
    <x v="24"/>
    <n v="-83.163773926325206"/>
    <n v="-20.119968845891201"/>
  </r>
  <r>
    <x v="3"/>
    <x v="31"/>
    <x v="36"/>
    <n v="-236.16044132762531"/>
    <n v="-162.42170760508901"/>
  </r>
  <r>
    <x v="2"/>
    <x v="31"/>
    <x v="9"/>
    <n v="-113.11032990020971"/>
    <n v="-129.22735490368939"/>
  </r>
  <r>
    <x v="1"/>
    <x v="31"/>
    <x v="12"/>
    <n v="-156.07080685823701"/>
    <n v="-119.9130256573916"/>
  </r>
  <r>
    <x v="0"/>
    <x v="31"/>
    <x v="12"/>
    <n v="-79.425001635405394"/>
    <n v="-31.921013117855701"/>
  </r>
  <r>
    <x v="1"/>
    <x v="34"/>
    <x v="20"/>
    <n v="20.5796074881242"/>
    <n v="14.666647752985799"/>
  </r>
  <r>
    <x v="0"/>
    <x v="20"/>
    <x v="17"/>
    <n v="9498.1806615363002"/>
    <n v="616.71002784746099"/>
  </r>
  <r>
    <x v="2"/>
    <x v="33"/>
    <x v="0"/>
    <n v="43.7797047960686"/>
    <n v="-11.095306455391899"/>
  </r>
  <r>
    <x v="2"/>
    <x v="33"/>
    <x v="6"/>
    <n v="92.016260702550198"/>
    <n v="8.7080093297074992"/>
  </r>
  <r>
    <x v="1"/>
    <x v="34"/>
    <x v="0"/>
    <n v="-32.4856036734597"/>
    <n v="-14.983189169405099"/>
  </r>
  <r>
    <x v="0"/>
    <x v="16"/>
    <x v="39"/>
    <n v="404.84996962511411"/>
    <n v="140.84936568624431"/>
  </r>
  <r>
    <x v="3"/>
    <x v="0"/>
    <x v="13"/>
    <n v="60.195494917718797"/>
    <n v="27.304173809593799"/>
  </r>
  <r>
    <x v="0"/>
    <x v="37"/>
    <x v="3"/>
    <n v="-124.51711131306691"/>
    <n v="-136.8889366637822"/>
  </r>
  <r>
    <x v="1"/>
    <x v="17"/>
    <x v="31"/>
    <n v="-81.141237412347394"/>
    <n v="-200.44352090373829"/>
  </r>
  <r>
    <x v="1"/>
    <x v="17"/>
    <x v="48"/>
    <n v="143.11376823036341"/>
    <n v="63.160961926022502"/>
  </r>
  <r>
    <x v="3"/>
    <x v="23"/>
    <x v="48"/>
    <n v="50.714950390169001"/>
    <n v="5.4578758434781998"/>
  </r>
  <r>
    <x v="2"/>
    <x v="31"/>
    <x v="17"/>
    <n v="0"/>
    <n v="0"/>
  </r>
  <r>
    <x v="3"/>
    <x v="29"/>
    <x v="23"/>
    <n v="2870.6256139219336"/>
    <n v="245.4757272470124"/>
  </r>
  <r>
    <x v="1"/>
    <x v="26"/>
    <x v="24"/>
    <n v="0"/>
    <n v="0"/>
  </r>
  <r>
    <x v="0"/>
    <x v="26"/>
    <x v="30"/>
    <n v="57.446663649143801"/>
    <n v="5.5839451794499002"/>
  </r>
  <r>
    <x v="2"/>
    <x v="36"/>
    <x v="12"/>
    <n v="-256.73899125843383"/>
    <n v="171.7303541190918"/>
  </r>
  <r>
    <x v="0"/>
    <x v="36"/>
    <x v="14"/>
    <n v="-238.785494037722"/>
    <n v="589.81673969632857"/>
  </r>
  <r>
    <x v="3"/>
    <x v="27"/>
    <x v="9"/>
    <n v="-403.06635219274142"/>
    <n v="-6.7389224894859003"/>
  </r>
  <r>
    <x v="2"/>
    <x v="38"/>
    <x v="7"/>
    <n v="-60.1903748034727"/>
    <n v="3.4670874802489999"/>
  </r>
  <r>
    <x v="3"/>
    <x v="11"/>
    <x v="32"/>
    <n v="69.089846628768598"/>
    <n v="15.521627556962899"/>
  </r>
  <r>
    <x v="2"/>
    <x v="39"/>
    <x v="13"/>
    <n v="-40.607844415307603"/>
    <n v="-18.624644029432901"/>
  </r>
  <r>
    <x v="1"/>
    <x v="21"/>
    <x v="23"/>
    <n v="0"/>
    <n v="0"/>
  </r>
  <r>
    <x v="1"/>
    <x v="22"/>
    <x v="22"/>
    <n v="0"/>
    <n v="0"/>
  </r>
  <r>
    <x v="1"/>
    <x v="39"/>
    <x v="2"/>
    <n v="68.823748002420601"/>
    <n v="26.7929760119072"/>
  </r>
  <r>
    <x v="2"/>
    <x v="37"/>
    <x v="6"/>
    <n v="161.7425695123093"/>
    <n v="27.402609634110799"/>
  </r>
  <r>
    <x v="2"/>
    <x v="23"/>
    <x v="33"/>
    <n v="33.229808952152702"/>
    <n v="23.360414665349001"/>
  </r>
  <r>
    <x v="2"/>
    <x v="3"/>
    <x v="59"/>
    <n v="-74.176198675053399"/>
    <n v="-6.0348353473299001"/>
  </r>
  <r>
    <x v="1"/>
    <x v="17"/>
    <x v="10"/>
    <n v="-39.5632999748087"/>
    <n v="-183.9255326976799"/>
  </r>
  <r>
    <x v="3"/>
    <x v="38"/>
    <x v="7"/>
    <n v="57.717657444049003"/>
    <n v="53.971427669210698"/>
  </r>
  <r>
    <x v="1"/>
    <x v="17"/>
    <x v="61"/>
    <n v="1068682.8651442444"/>
    <n v="597279.55187636672"/>
  </r>
  <r>
    <x v="1"/>
    <x v="16"/>
    <x v="23"/>
    <n v="0"/>
    <n v="0"/>
  </r>
  <r>
    <x v="0"/>
    <x v="37"/>
    <x v="2"/>
    <n v="-2.5395079302622001"/>
    <n v="-0.1736928041736"/>
  </r>
  <r>
    <x v="3"/>
    <x v="24"/>
    <x v="32"/>
    <n v="236.45325086387021"/>
    <n v="-22.025274355631598"/>
  </r>
  <r>
    <x v="2"/>
    <x v="27"/>
    <x v="11"/>
    <n v="-13.0947029326448"/>
    <n v="-0.26487320111939999"/>
  </r>
  <r>
    <x v="0"/>
    <x v="25"/>
    <x v="29"/>
    <n v="85.810822677792103"/>
    <n v="55.839468145393802"/>
  </r>
  <r>
    <x v="2"/>
    <x v="14"/>
    <x v="51"/>
    <n v="-28.1121135410833"/>
    <n v="-14.845511983644901"/>
  </r>
  <r>
    <x v="2"/>
    <x v="3"/>
    <x v="29"/>
    <n v="-6.0699501653140002"/>
    <n v="4.0034968923168996"/>
  </r>
  <r>
    <x v="1"/>
    <x v="23"/>
    <x v="25"/>
    <n v="-4.1376057094623997"/>
    <n v="-4.8883935491230996"/>
  </r>
  <r>
    <x v="0"/>
    <x v="3"/>
    <x v="67"/>
    <n v="0"/>
    <n v="0"/>
  </r>
  <r>
    <x v="0"/>
    <x v="37"/>
    <x v="29"/>
    <n v="73.816046887330103"/>
    <n v="31.827351160323101"/>
  </r>
  <r>
    <x v="3"/>
    <x v="41"/>
    <x v="26"/>
    <n v="-3.9886005060723999"/>
    <n v="3.1930426614137999"/>
  </r>
  <r>
    <x v="2"/>
    <x v="41"/>
    <x v="35"/>
    <n v="-141.39771051169379"/>
    <n v="-49.2453117847489"/>
  </r>
  <r>
    <x v="0"/>
    <x v="34"/>
    <x v="0"/>
    <n v="49.943238842258602"/>
    <n v="19.166530722752601"/>
  </r>
  <r>
    <x v="1"/>
    <x v="2"/>
    <x v="42"/>
    <n v="147.8992189150627"/>
    <n v="17.289556562936902"/>
  </r>
  <r>
    <x v="3"/>
    <x v="35"/>
    <x v="33"/>
    <n v="152.67593302640239"/>
    <n v="66.757774529455503"/>
  </r>
  <r>
    <x v="1"/>
    <x v="13"/>
    <x v="50"/>
    <n v="0"/>
    <n v="0"/>
  </r>
  <r>
    <x v="2"/>
    <x v="35"/>
    <x v="50"/>
    <n v="78.151513641215004"/>
    <n v="43.5134503603404"/>
  </r>
  <r>
    <x v="0"/>
    <x v="33"/>
    <x v="2"/>
    <n v="-4.2855850907938002"/>
    <n v="6.6593083230900005E-2"/>
  </r>
  <r>
    <x v="2"/>
    <x v="0"/>
    <x v="42"/>
    <n v="-79.372641447288203"/>
    <n v="-47.185140159012597"/>
  </r>
  <r>
    <x v="1"/>
    <x v="4"/>
    <x v="62"/>
    <n v="-65.988953567169304"/>
    <n v="-34.804197191324697"/>
  </r>
  <r>
    <x v="1"/>
    <x v="0"/>
    <x v="41"/>
    <n v="26.0295843629034"/>
    <n v="11.126462734917199"/>
  </r>
  <r>
    <x v="3"/>
    <x v="39"/>
    <x v="2"/>
    <n v="23.202745637119001"/>
    <n v="14.423909947023301"/>
  </r>
  <r>
    <x v="1"/>
    <x v="41"/>
    <x v="26"/>
    <n v="0"/>
    <n v="0"/>
  </r>
  <r>
    <x v="2"/>
    <x v="41"/>
    <x v="19"/>
    <n v="-160.3892925353245"/>
    <n v="-54.375184916728799"/>
  </r>
  <r>
    <x v="0"/>
    <x v="24"/>
    <x v="26"/>
    <n v="51.656956140066498"/>
    <n v="13.939530085301"/>
  </r>
  <r>
    <x v="0"/>
    <x v="10"/>
    <x v="30"/>
    <n v="-26.7696337206675"/>
    <n v="-13.2668725659688"/>
  </r>
  <r>
    <x v="1"/>
    <x v="33"/>
    <x v="29"/>
    <n v="13.980689245573201"/>
    <n v="0.62889164728820002"/>
  </r>
  <r>
    <x v="0"/>
    <x v="5"/>
    <x v="53"/>
    <n v="-35.384705876930497"/>
    <n v="-19.090823968422502"/>
  </r>
  <r>
    <x v="0"/>
    <x v="13"/>
    <x v="35"/>
    <n v="109.8921232001715"/>
    <n v="41.445496216816899"/>
  </r>
  <r>
    <x v="2"/>
    <x v="30"/>
    <x v="18"/>
    <n v="13.531895815902001"/>
    <n v="1.6697921212313001"/>
  </r>
  <r>
    <x v="1"/>
    <x v="28"/>
    <x v="32"/>
    <n v="0"/>
    <n v="0"/>
  </r>
  <r>
    <x v="2"/>
    <x v="28"/>
    <x v="32"/>
    <n v="109.1291942235739"/>
    <n v="53.138876423776402"/>
  </r>
  <r>
    <x v="1"/>
    <x v="28"/>
    <x v="36"/>
    <n v="30.8120769597855"/>
    <n v="98.572020938035806"/>
  </r>
  <r>
    <x v="2"/>
    <x v="28"/>
    <x v="9"/>
    <n v="267.14740640275892"/>
    <n v="227.68289883721721"/>
  </r>
  <r>
    <x v="2"/>
    <x v="28"/>
    <x v="33"/>
    <n v="58.2632348130523"/>
    <n v="42.454445678423397"/>
  </r>
  <r>
    <x v="1"/>
    <x v="28"/>
    <x v="7"/>
    <n v="-11.049127113029799"/>
    <n v="66.662975841183595"/>
  </r>
  <r>
    <x v="0"/>
    <x v="28"/>
    <x v="12"/>
    <n v="192.318420742391"/>
    <n v="33.554846140308001"/>
  </r>
  <r>
    <x v="3"/>
    <x v="25"/>
    <x v="6"/>
    <n v="0"/>
    <n v="0"/>
  </r>
  <r>
    <x v="3"/>
    <x v="0"/>
    <x v="60"/>
    <n v="-73.033015693743195"/>
    <n v="-5.8447374434224004"/>
  </r>
  <r>
    <x v="0"/>
    <x v="22"/>
    <x v="25"/>
    <n v="-1.8830566041534"/>
    <n v="25.7675575840601"/>
  </r>
  <r>
    <x v="2"/>
    <x v="33"/>
    <x v="29"/>
    <n v="96.969506705094702"/>
    <n v="20.9548664371905"/>
  </r>
  <r>
    <x v="2"/>
    <x v="30"/>
    <x v="15"/>
    <n v="13.531895815902001"/>
    <n v="1.6697921212313001"/>
  </r>
  <r>
    <x v="0"/>
    <x v="12"/>
    <x v="19"/>
    <n v="-174.1100569228546"/>
    <n v="-67.497722260781401"/>
  </r>
  <r>
    <x v="2"/>
    <x v="41"/>
    <x v="39"/>
    <n v="60.936590806040002"/>
    <n v="2.8840362554264001"/>
  </r>
  <r>
    <x v="2"/>
    <x v="5"/>
    <x v="42"/>
    <n v="139.38461782725921"/>
    <n v="56.450432907485201"/>
  </r>
  <r>
    <x v="2"/>
    <x v="33"/>
    <x v="63"/>
    <n v="0"/>
    <n v="0"/>
  </r>
  <r>
    <x v="3"/>
    <x v="14"/>
    <x v="42"/>
    <n v="-2.0075629708984"/>
    <n v="-0.1443131043318"/>
  </r>
  <r>
    <x v="2"/>
    <x v="38"/>
    <x v="33"/>
    <n v="-57.097299247063297"/>
    <n v="-24.4534325012484"/>
  </r>
  <r>
    <x v="3"/>
    <x v="34"/>
    <x v="0"/>
    <n v="27.217871578915801"/>
    <n v="14.7125361556869"/>
  </r>
  <r>
    <x v="2"/>
    <x v="22"/>
    <x v="37"/>
    <n v="111.7525185475984"/>
    <n v="20.203096466779801"/>
  </r>
  <r>
    <x v="2"/>
    <x v="31"/>
    <x v="62"/>
    <n v="0"/>
    <n v="0"/>
  </r>
  <r>
    <x v="0"/>
    <x v="41"/>
    <x v="50"/>
    <n v="-284.96137185767901"/>
    <n v="-189.2699162069928"/>
  </r>
  <r>
    <x v="0"/>
    <x v="34"/>
    <x v="16"/>
    <n v="-2.5395079302622001"/>
    <n v="-0.1736928041736"/>
  </r>
  <r>
    <x v="2"/>
    <x v="17"/>
    <x v="9"/>
    <n v="-34.085997980026399"/>
    <n v="-43.063781374967398"/>
  </r>
  <r>
    <x v="3"/>
    <x v="17"/>
    <x v="31"/>
    <n v="-246.0933019500325"/>
    <n v="-202.69641330440149"/>
  </r>
  <r>
    <x v="3"/>
    <x v="18"/>
    <x v="39"/>
    <n v="74.597010744812593"/>
    <n v="41.129715327981799"/>
  </r>
  <r>
    <x v="0"/>
    <x v="40"/>
    <x v="27"/>
    <n v="-5.1977933594461998"/>
    <n v="12.8284688368395"/>
  </r>
  <r>
    <x v="1"/>
    <x v="3"/>
    <x v="41"/>
    <n v="-115.020726237254"/>
    <n v="-10.863821983020999"/>
  </r>
  <r>
    <x v="2"/>
    <x v="24"/>
    <x v="26"/>
    <n v="138.701497187342"/>
    <n v="21.1844838128868"/>
  </r>
  <r>
    <x v="0"/>
    <x v="6"/>
    <x v="41"/>
    <n v="54.228823933052396"/>
    <n v="19.099937639521698"/>
  </r>
  <r>
    <x v="2"/>
    <x v="29"/>
    <x v="20"/>
    <n v="-23.649294983960701"/>
    <n v="-5.1538268499323996"/>
  </r>
  <r>
    <x v="0"/>
    <x v="39"/>
    <x v="41"/>
    <n v="56.309473423878401"/>
    <n v="9.1240335729590001"/>
  </r>
  <r>
    <x v="2"/>
    <x v="4"/>
    <x v="49"/>
    <n v="-12.621639402649899"/>
    <n v="-16.759376307428901"/>
  </r>
  <r>
    <x v="3"/>
    <x v="9"/>
    <x v="43"/>
    <n v="-26.679806817260101"/>
    <n v="-15.059953225975301"/>
  </r>
  <r>
    <x v="3"/>
    <x v="9"/>
    <x v="59"/>
    <n v="-26.679806817260101"/>
    <n v="-15.059953225975301"/>
  </r>
  <r>
    <x v="1"/>
    <x v="35"/>
    <x v="19"/>
    <n v="0"/>
    <n v="0"/>
  </r>
  <r>
    <x v="2"/>
    <x v="18"/>
    <x v="39"/>
    <n v="546.8001517951335"/>
    <n v="83.299635386229497"/>
  </r>
  <r>
    <x v="1"/>
    <x v="32"/>
    <x v="32"/>
    <n v="0"/>
    <n v="0"/>
  </r>
  <r>
    <x v="3"/>
    <x v="23"/>
    <x v="11"/>
    <n v="-54.876658258112798"/>
    <n v="-24.885952364901801"/>
  </r>
  <r>
    <x v="2"/>
    <x v="41"/>
    <x v="38"/>
    <n v="9.52538457576E-2"/>
    <n v="1.50804323316E-2"/>
  </r>
  <r>
    <x v="2"/>
    <x v="41"/>
    <x v="41"/>
    <n v="9.52538457576E-2"/>
    <n v="1.50804323316E-2"/>
  </r>
  <r>
    <x v="3"/>
    <x v="24"/>
    <x v="50"/>
    <n v="0"/>
    <n v="0"/>
  </r>
  <r>
    <x v="0"/>
    <x v="24"/>
    <x v="37"/>
    <n v="183.19497678251699"/>
    <n v="7.9195875222784"/>
  </r>
  <r>
    <x v="1"/>
    <x v="41"/>
    <x v="11"/>
    <n v="0"/>
    <n v="0"/>
  </r>
  <r>
    <x v="2"/>
    <x v="21"/>
    <x v="24"/>
    <n v="91.405477642276196"/>
    <n v="48.984396615870601"/>
  </r>
  <r>
    <x v="0"/>
    <x v="2"/>
    <x v="51"/>
    <n v="-36.363650724737703"/>
    <n v="-21.323155457703098"/>
  </r>
  <r>
    <x v="2"/>
    <x v="41"/>
    <x v="58"/>
    <n v="-0.25014280416070001"/>
    <n v="-9.7712713909400006E-2"/>
  </r>
  <r>
    <x v="0"/>
    <x v="32"/>
    <x v="33"/>
    <n v="-288.79803393724791"/>
    <n v="-92.190803697498495"/>
  </r>
  <r>
    <x v="2"/>
    <x v="32"/>
    <x v="50"/>
    <n v="-207.34004905626591"/>
    <n v="-78.184277028764797"/>
  </r>
  <r>
    <x v="3"/>
    <x v="32"/>
    <x v="32"/>
    <n v="-259.80596137433503"/>
    <n v="-88.292649655866796"/>
  </r>
  <r>
    <x v="0"/>
    <x v="11"/>
    <x v="50"/>
    <n v="-134.79979764483511"/>
    <n v="-29.434475090991"/>
  </r>
  <r>
    <x v="1"/>
    <x v="25"/>
    <x v="60"/>
    <n v="-26.9505865872366"/>
    <n v="-16.665178042176699"/>
  </r>
  <r>
    <x v="0"/>
    <x v="0"/>
    <x v="38"/>
    <n v="18.575164603924701"/>
    <n v="5.3389930094756002"/>
  </r>
  <r>
    <x v="2"/>
    <x v="32"/>
    <x v="37"/>
    <n v="-75.899385271421195"/>
    <n v="-29.778461758427401"/>
  </r>
  <r>
    <x v="0"/>
    <x v="3"/>
    <x v="73"/>
    <n v="0"/>
    <n v="0"/>
  </r>
  <r>
    <x v="2"/>
    <x v="33"/>
    <x v="41"/>
    <n v="0"/>
    <n v="0"/>
  </r>
  <r>
    <x v="3"/>
    <x v="0"/>
    <x v="67"/>
    <n v="-65.8754910712548"/>
    <n v="-5.6809940247912003"/>
  </r>
  <r>
    <x v="0"/>
    <x v="11"/>
    <x v="0"/>
    <n v="7.2734543037844999"/>
    <n v="8.6342959918566997"/>
  </r>
  <r>
    <x v="2"/>
    <x v="41"/>
    <x v="5"/>
    <n v="2.3080529521591999"/>
    <n v="-0.3009156893296"/>
  </r>
  <r>
    <x v="3"/>
    <x v="35"/>
    <x v="25"/>
    <n v="-4.4805246803063001"/>
    <n v="-5.1061460645179002"/>
  </r>
  <r>
    <x v="2"/>
    <x v="35"/>
    <x v="26"/>
    <n v="-370.5524010781433"/>
    <n v="-162.0042085859547"/>
  </r>
  <r>
    <x v="0"/>
    <x v="5"/>
    <x v="47"/>
    <n v="-8.2275182376824993"/>
    <n v="-4.0114492533863997"/>
  </r>
  <r>
    <x v="3"/>
    <x v="40"/>
    <x v="28"/>
    <n v="42.852589483350002"/>
    <n v="28.997329374936299"/>
  </r>
  <r>
    <x v="0"/>
    <x v="18"/>
    <x v="17"/>
    <n v="-26.3582442952289"/>
    <n v="-5.7568766931457001"/>
  </r>
  <r>
    <x v="3"/>
    <x v="11"/>
    <x v="50"/>
    <n v="-1.0563815286778999"/>
    <n v="-6.6441155072290998"/>
  </r>
  <r>
    <x v="0"/>
    <x v="37"/>
    <x v="16"/>
    <n v="-2.5395079302622001"/>
    <n v="-0.1736928041736"/>
  </r>
  <r>
    <x v="2"/>
    <x v="31"/>
    <x v="29"/>
    <n v="0"/>
    <n v="0"/>
  </r>
  <r>
    <x v="2"/>
    <x v="0"/>
    <x v="74"/>
    <n v="-1.7309330276702"/>
    <n v="-2.8636034253540998"/>
  </r>
  <r>
    <x v="2"/>
    <x v="0"/>
    <x v="77"/>
    <n v="-0.3271377638927"/>
    <n v="-0.69899982093349999"/>
  </r>
  <r>
    <x v="0"/>
    <x v="35"/>
    <x v="51"/>
    <n v="-3.9775486578648001"/>
    <n v="-7.2483110687275998"/>
  </r>
  <r>
    <x v="2"/>
    <x v="26"/>
    <x v="59"/>
    <n v="-50.767108594063401"/>
    <n v="-4.0581973254117001"/>
  </r>
  <r>
    <x v="0"/>
    <x v="24"/>
    <x v="35"/>
    <n v="-36.800156977062898"/>
    <n v="-22.721126049828399"/>
  </r>
  <r>
    <x v="0"/>
    <x v="9"/>
    <x v="37"/>
    <n v="152.60540046679179"/>
    <n v="41.084467163880703"/>
  </r>
  <r>
    <x v="2"/>
    <x v="15"/>
    <x v="16"/>
    <n v="53.9028303626812"/>
    <n v="14.615808545043"/>
  </r>
  <r>
    <x v="2"/>
    <x v="41"/>
    <x v="64"/>
    <n v="9.7259793872000004E-3"/>
    <n v="-0.15711605352169999"/>
  </r>
  <r>
    <x v="2"/>
    <x v="41"/>
    <x v="69"/>
    <n v="9.7259793872000004E-3"/>
    <n v="-0.15711605352169999"/>
  </r>
  <r>
    <x v="1"/>
    <x v="9"/>
    <x v="37"/>
    <n v="0"/>
    <n v="0"/>
  </r>
  <r>
    <x v="3"/>
    <x v="20"/>
    <x v="16"/>
    <n v="-121.348043653476"/>
    <n v="-6.1621648055321998"/>
  </r>
  <r>
    <x v="2"/>
    <x v="35"/>
    <x v="38"/>
    <n v="-28.1121135410833"/>
    <n v="-14.845511983644901"/>
  </r>
  <r>
    <x v="0"/>
    <x v="25"/>
    <x v="16"/>
    <n v="3.9419331468887"/>
    <n v="4.0780423366173002"/>
  </r>
  <r>
    <x v="1"/>
    <x v="33"/>
    <x v="1"/>
    <n v="18.685549826201999"/>
    <n v="1.5161133417884001"/>
  </r>
  <r>
    <x v="0"/>
    <x v="24"/>
    <x v="25"/>
    <n v="-26.3582442952289"/>
    <n v="-5.7568766931457001"/>
  </r>
  <r>
    <x v="0"/>
    <x v="31"/>
    <x v="35"/>
    <n v="-28.9200665719546"/>
    <n v="-21.555867366985101"/>
  </r>
  <r>
    <x v="2"/>
    <x v="19"/>
    <x v="18"/>
    <n v="177.89914262428599"/>
    <n v="8.7597794508721005"/>
  </r>
  <r>
    <x v="1"/>
    <x v="3"/>
    <x v="72"/>
    <n v="-30.686861852066698"/>
    <n v="-14.5428856423888"/>
  </r>
  <r>
    <x v="2"/>
    <x v="30"/>
    <x v="17"/>
    <n v="13.531895815902001"/>
    <n v="1.6697921212313001"/>
  </r>
  <r>
    <x v="2"/>
    <x v="33"/>
    <x v="53"/>
    <n v="0"/>
    <n v="0"/>
  </r>
  <r>
    <x v="3"/>
    <x v="0"/>
    <x v="63"/>
    <n v="-65.8754910712548"/>
    <n v="-5.6809940247912003"/>
  </r>
  <r>
    <x v="1"/>
    <x v="25"/>
    <x v="43"/>
    <n v="-25.598496647910299"/>
    <n v="-17.3836116875543"/>
  </r>
  <r>
    <x v="0"/>
    <x v="32"/>
    <x v="35"/>
    <n v="46.5382032277927"/>
    <n v="2.8706562148521999"/>
  </r>
  <r>
    <x v="1"/>
    <x v="23"/>
    <x v="24"/>
    <n v="0"/>
    <n v="0"/>
  </r>
  <r>
    <x v="0"/>
    <x v="11"/>
    <x v="30"/>
    <n v="5.3231597695602"/>
    <n v="5.8953754862338998"/>
  </r>
  <r>
    <x v="1"/>
    <x v="24"/>
    <x v="39"/>
    <n v="0"/>
    <n v="0"/>
  </r>
  <r>
    <x v="0"/>
    <x v="3"/>
    <x v="55"/>
    <n v="0"/>
    <n v="0"/>
  </r>
  <r>
    <x v="3"/>
    <x v="14"/>
    <x v="38"/>
    <n v="22.242520707336901"/>
    <n v="14.3834747530898"/>
  </r>
  <r>
    <x v="0"/>
    <x v="11"/>
    <x v="62"/>
    <n v="1.9338461699228999"/>
    <n v="3.6153965315836998"/>
  </r>
  <r>
    <x v="2"/>
    <x v="41"/>
    <x v="2"/>
    <n v="1.2586596295014001"/>
    <n v="-0.1640995409955"/>
  </r>
  <r>
    <x v="2"/>
    <x v="9"/>
    <x v="38"/>
    <n v="18.908432237988499"/>
    <n v="1.596731747867200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THospDays" cacheId="5" applyNumberFormats="0" applyBorderFormats="0" applyFontFormats="0" applyPatternFormats="0" applyAlignmentFormats="0" applyWidthHeightFormats="1" dataCaption="Values" updatedVersion="6" minRefreshableVersion="3" itemPrintTitles="1" createdVersion="5" indent="0" compact="0" compactData="0" multipleFieldFilters="0" fieldListSortAscending="1">
  <location ref="B15:G18" firstHeaderRow="1" firstDataRow="2" firstDataCol="1" rowPageCount="1" colPageCount="1"/>
  <pivotFields count="10">
    <pivotField compact="0" outline="0" showAll="0" defaultSubtotal="0"/>
    <pivotField compact="0" outline="0" multipleItemSelectionAllowed="1" showAll="0" defaultSubtotal="0"/>
    <pivotField axis="axisPage" compact="0" outline="0" showAll="0" defaultSubtotal="0">
      <items count="196">
        <item m="1" x="150"/>
        <item m="1" x="154"/>
        <item m="1" x="158"/>
        <item m="1" x="163"/>
        <item m="1" x="167"/>
        <item m="1" x="171"/>
        <item m="1" x="174"/>
        <item m="1" x="176"/>
        <item m="1" x="178"/>
        <item m="1" x="111"/>
        <item m="1" x="114"/>
        <item m="1" x="117"/>
        <item m="1" x="183"/>
        <item m="1" x="187"/>
        <item m="1" x="191"/>
        <item m="1" x="42"/>
        <item m="1" x="46"/>
        <item m="1" x="50"/>
        <item m="1" x="53"/>
        <item m="1" x="55"/>
        <item m="1" x="57"/>
        <item m="1" x="131"/>
        <item m="1" x="135"/>
        <item m="1" x="139"/>
        <item x="8"/>
        <item x="36"/>
        <item x="9"/>
        <item x="17"/>
        <item x="1"/>
        <item m="1" x="49"/>
        <item m="1" x="63"/>
        <item m="1" x="107"/>
        <item m="1" x="122"/>
        <item m="1" x="153"/>
        <item m="1" x="102"/>
        <item m="1" x="86"/>
        <item m="1" x="180"/>
        <item m="1" x="101"/>
        <item m="1" x="134"/>
        <item m="1" x="43"/>
        <item m="1" x="108"/>
        <item m="1" x="127"/>
        <item m="1" x="113"/>
        <item m="1" x="130"/>
        <item m="1" x="74"/>
        <item m="1" x="99"/>
        <item m="1" x="100"/>
        <item m="1" x="97"/>
        <item m="1" x="94"/>
        <item m="1" x="124"/>
        <item m="1" x="120"/>
        <item m="1" x="184"/>
        <item m="1" x="170"/>
        <item m="1" x="143"/>
        <item m="1" x="88"/>
        <item m="1" x="90"/>
        <item m="1" x="149"/>
        <item m="1" x="89"/>
        <item m="1" x="190"/>
        <item m="1" x="138"/>
        <item m="1" x="157"/>
        <item m="1" x="137"/>
        <item m="1" x="76"/>
        <item m="1" x="105"/>
        <item m="1" x="175"/>
        <item m="1" x="73"/>
        <item m="1" x="67"/>
        <item m="1" x="54"/>
        <item m="1" x="141"/>
        <item m="1" x="62"/>
        <item m="1" x="98"/>
        <item m="1" x="193"/>
        <item m="1" x="95"/>
        <item m="1" x="194"/>
        <item m="1" x="147"/>
        <item m="1" x="59"/>
        <item m="1" x="75"/>
        <item m="1" x="145"/>
        <item m="1" x="78"/>
        <item m="1" x="96"/>
        <item m="1" x="121"/>
        <item m="1" x="119"/>
        <item m="1" x="169"/>
        <item m="1" x="160"/>
        <item m="1" x="70"/>
        <item m="1" x="77"/>
        <item m="1" x="136"/>
        <item m="1" x="69"/>
        <item m="1" x="51"/>
        <item m="1" x="93"/>
        <item m="1" x="103"/>
        <item m="1" x="152"/>
        <item m="1" x="177"/>
        <item m="1" x="165"/>
        <item m="1" x="116"/>
        <item m="1" x="125"/>
        <item m="1" x="56"/>
        <item m="1" x="115"/>
        <item m="1" x="84"/>
        <item m="1" x="162"/>
        <item m="1" x="133"/>
        <item m="1" x="128"/>
        <item m="1" x="188"/>
        <item m="1" x="186"/>
        <item m="1" x="126"/>
        <item m="1" x="185"/>
        <item m="1" x="161"/>
        <item m="1" x="48"/>
        <item m="1" x="58"/>
        <item m="1" x="104"/>
        <item m="1" x="156"/>
        <item m="1" x="181"/>
        <item m="1" x="45"/>
        <item m="1" x="132"/>
        <item m="1" x="112"/>
        <item m="1" x="66"/>
        <item m="1" x="164"/>
        <item m="1" x="155"/>
        <item m="1" x="172"/>
        <item m="1" x="109"/>
        <item m="1" x="123"/>
        <item m="1" x="192"/>
        <item m="1" x="44"/>
        <item m="1" x="195"/>
        <item m="1" x="47"/>
        <item m="1" x="61"/>
        <item m="1" x="81"/>
        <item m="1" x="68"/>
        <item m="1" x="182"/>
        <item m="1" x="118"/>
        <item m="1" x="166"/>
        <item m="1" x="142"/>
        <item m="1" x="140"/>
        <item m="1" x="85"/>
        <item m="1" x="65"/>
        <item m="1" x="60"/>
        <item m="1" x="80"/>
        <item m="1" x="179"/>
        <item m="1" x="151"/>
        <item m="1" x="82"/>
        <item m="1" x="72"/>
        <item m="1" x="189"/>
        <item m="1" x="64"/>
        <item m="1" x="110"/>
        <item m="1" x="159"/>
        <item m="1" x="106"/>
        <item m="1" x="146"/>
        <item m="1" x="79"/>
        <item m="1" x="144"/>
        <item m="1" x="52"/>
        <item m="1" x="168"/>
        <item m="1" x="91"/>
        <item m="1" x="148"/>
        <item m="1" x="173"/>
        <item m="1" x="129"/>
        <item m="1" x="83"/>
        <item m="1" x="92"/>
        <item m="1" x="87"/>
        <item m="1" x="71"/>
        <item x="2"/>
        <item x="20"/>
        <item x="0"/>
        <item x="3"/>
        <item x="6"/>
        <item x="10"/>
        <item x="32"/>
        <item x="27"/>
        <item x="14"/>
        <item x="34"/>
        <item x="26"/>
        <item x="28"/>
        <item x="21"/>
        <item x="30"/>
        <item x="31"/>
        <item x="18"/>
        <item x="22"/>
        <item x="13"/>
        <item x="33"/>
        <item x="39"/>
        <item x="38"/>
        <item x="23"/>
        <item x="16"/>
        <item x="12"/>
        <item x="19"/>
        <item x="5"/>
        <item x="15"/>
        <item x="35"/>
        <item x="4"/>
        <item x="29"/>
        <item x="37"/>
        <item x="25"/>
        <item x="41"/>
        <item x="7"/>
        <item x="11"/>
        <item x="24"/>
        <item x="40"/>
      </items>
    </pivotField>
    <pivotField compact="0" outline="0" showAll="0" defaultSubtotal="0"/>
    <pivotField axis="axisRow" compact="0" outline="0" showAll="0" sortType="ascending" defaultSubtotal="0">
      <items count="211">
        <item m="1" x="168"/>
        <item m="1" x="208"/>
        <item m="1" x="115"/>
        <item m="1" x="197"/>
        <item m="1" x="111"/>
        <item m="1" x="159"/>
        <item m="1" x="116"/>
        <item m="1" x="154"/>
        <item m="1" x="134"/>
        <item m="1" x="93"/>
        <item m="1" x="105"/>
        <item m="1" x="137"/>
        <item m="1" x="34"/>
        <item m="1" x="160"/>
        <item m="1" x="101"/>
        <item m="1" x="6"/>
        <item m="1" x="38"/>
        <item m="1" x="57"/>
        <item m="1" x="77"/>
        <item m="1" x="18"/>
        <item m="1" x="103"/>
        <item m="1" x="140"/>
        <item m="1" x="122"/>
        <item m="1" x="46"/>
        <item m="1" x="170"/>
        <item m="1" x="109"/>
        <item m="1" x="85"/>
        <item m="1" x="2"/>
        <item m="1" x="179"/>
        <item m="1" x="193"/>
        <item m="1" x="56"/>
        <item m="1" x="42"/>
        <item m="1" x="5"/>
        <item m="1" x="194"/>
        <item m="1" x="139"/>
        <item m="1" x="53"/>
        <item m="1" x="209"/>
        <item m="1" x="72"/>
        <item m="1" x="23"/>
        <item m="1" x="78"/>
        <item m="1" x="102"/>
        <item m="1" x="175"/>
        <item m="1" x="205"/>
        <item m="1" x="201"/>
        <item m="1" x="61"/>
        <item m="1" x="191"/>
        <item m="1" x="200"/>
        <item m="1" x="162"/>
        <item m="1" x="97"/>
        <item m="1" x="173"/>
        <item m="1" x="81"/>
        <item m="1" x="7"/>
        <item m="1" x="63"/>
        <item m="1" x="12"/>
        <item m="1" x="171"/>
        <item m="1" x="47"/>
        <item m="1" x="158"/>
        <item m="1" x="110"/>
        <item m="1" x="206"/>
        <item m="1" x="131"/>
        <item m="1" x="156"/>
        <item m="1" x="36"/>
        <item m="1" x="186"/>
        <item m="1" x="58"/>
        <item m="1" x="64"/>
        <item m="1" x="117"/>
        <item m="1" x="130"/>
        <item m="1" x="124"/>
        <item m="1" x="62"/>
        <item m="1" x="35"/>
        <item m="1" x="203"/>
        <item m="1" x="37"/>
        <item m="1" x="155"/>
        <item m="1" x="98"/>
        <item m="1" x="48"/>
        <item m="1" x="22"/>
        <item m="1" x="143"/>
        <item m="1" x="183"/>
        <item m="1" x="165"/>
        <item m="1" x="44"/>
        <item m="1" x="83"/>
        <item m="1" x="129"/>
        <item m="1" x="11"/>
        <item m="1" x="69"/>
        <item m="1" x="118"/>
        <item m="1" x="41"/>
        <item m="1" x="152"/>
        <item m="1" x="185"/>
        <item m="1" x="138"/>
        <item m="1" x="9"/>
        <item m="1" x="169"/>
        <item m="1" x="4"/>
        <item m="1" x="120"/>
        <item m="1" x="123"/>
        <item m="1" x="174"/>
        <item m="1" x="189"/>
        <item m="1" x="65"/>
        <item m="1" x="119"/>
        <item m="1" x="112"/>
        <item m="1" x="145"/>
        <item m="1" x="126"/>
        <item m="1" x="202"/>
        <item m="1" x="163"/>
        <item m="1" x="125"/>
        <item m="1" x="24"/>
        <item m="1" x="31"/>
        <item m="1" x="187"/>
        <item m="1" x="95"/>
        <item m="1" x="74"/>
        <item m="1" x="76"/>
        <item m="1" x="178"/>
        <item m="1" x="190"/>
        <item m="1" x="210"/>
        <item m="1" x="66"/>
        <item m="1" x="80"/>
        <item m="1" x="172"/>
        <item m="1" x="100"/>
        <item m="1" x="141"/>
        <item m="1" x="132"/>
        <item m="1" x="114"/>
        <item m="1" x="40"/>
        <item m="1" x="196"/>
        <item m="1" x="180"/>
        <item m="1" x="91"/>
        <item m="1" x="181"/>
        <item m="1" x="51"/>
        <item m="1" x="142"/>
        <item m="1" x="86"/>
        <item m="1" x="107"/>
        <item m="1" x="67"/>
        <item m="1" x="88"/>
        <item m="1" x="27"/>
        <item m="1" x="25"/>
        <item m="1" x="166"/>
        <item m="1" x="192"/>
        <item m="1" x="198"/>
        <item m="1" x="195"/>
        <item m="1" x="89"/>
        <item m="1" x="60"/>
        <item m="1" x="16"/>
        <item m="1" x="71"/>
        <item m="1" x="70"/>
        <item m="1" x="1"/>
        <item m="1" x="90"/>
        <item m="1" x="75"/>
        <item m="1" x="99"/>
        <item m="1" x="184"/>
        <item m="1" x="73"/>
        <item m="1" x="96"/>
        <item m="1" x="108"/>
        <item m="1" x="32"/>
        <item m="1" x="28"/>
        <item m="1" x="19"/>
        <item m="1" x="13"/>
        <item m="1" x="92"/>
        <item m="1" x="45"/>
        <item m="1" x="188"/>
        <item m="1" x="59"/>
        <item m="1" x="149"/>
        <item m="1" x="106"/>
        <item m="1" x="43"/>
        <item m="1" x="153"/>
        <item m="1" x="68"/>
        <item m="1" x="147"/>
        <item m="1" x="177"/>
        <item m="1" x="26"/>
        <item m="1" x="148"/>
        <item m="1" x="199"/>
        <item m="1" x="207"/>
        <item m="1" x="54"/>
        <item m="1" x="79"/>
        <item m="1" x="182"/>
        <item m="1" x="104"/>
        <item m="1" x="49"/>
        <item m="1" x="146"/>
        <item m="1" x="84"/>
        <item m="1" x="17"/>
        <item m="1" x="144"/>
        <item m="1" x="164"/>
        <item m="1" x="8"/>
        <item m="1" x="128"/>
        <item m="1" x="94"/>
        <item m="1" x="21"/>
        <item m="1" x="20"/>
        <item m="1" x="55"/>
        <item m="1" x="113"/>
        <item m="1" x="87"/>
        <item m="1" x="29"/>
        <item m="1" x="204"/>
        <item m="1" x="161"/>
        <item m="1" x="167"/>
        <item m="1" x="52"/>
        <item m="1" x="82"/>
        <item m="1" x="133"/>
        <item m="1" x="39"/>
        <item m="1" x="14"/>
        <item m="1" x="15"/>
        <item x="0"/>
        <item m="1" x="136"/>
        <item m="1" x="135"/>
        <item m="1" x="50"/>
        <item m="1" x="121"/>
        <item m="1" x="157"/>
        <item m="1" x="150"/>
        <item m="1" x="30"/>
        <item m="1" x="33"/>
        <item m="1" x="127"/>
        <item m="1" x="151"/>
        <item m="1" x="10"/>
        <item m="1" x="176"/>
        <item m="1" x="3"/>
      </items>
    </pivotField>
    <pivotField axis="axisCol" compact="0" outline="0" multipleItemSelectionAllowed="1" showAll="0" defaultSubtotal="0">
      <items count="22">
        <item m="1" x="13"/>
        <item x="3"/>
        <item x="0"/>
        <item x="1"/>
        <item m="1" x="20"/>
        <item m="1" x="19"/>
        <item m="1" x="10"/>
        <item m="1" x="8"/>
        <item m="1" x="17"/>
        <item m="1" x="7"/>
        <item m="1" x="16"/>
        <item m="1" x="9"/>
        <item m="1" x="14"/>
        <item m="1" x="11"/>
        <item m="1" x="21"/>
        <item m="1" x="12"/>
        <item m="1" x="18"/>
        <item m="1" x="6"/>
        <item m="1" x="15"/>
        <item m="1" x="5"/>
        <item m="1" x="4"/>
        <item x="2"/>
      </items>
    </pivotField>
    <pivotField dataField="1"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</pivotFields>
  <rowFields count="1">
    <field x="4"/>
  </rowFields>
  <rowItems count="2">
    <i>
      <x v="197"/>
    </i>
    <i t="grand">
      <x/>
    </i>
  </rowItems>
  <colFields count="1">
    <field x="5"/>
  </colFields>
  <colItems count="5">
    <i>
      <x v="1"/>
    </i>
    <i>
      <x v="2"/>
    </i>
    <i>
      <x v="3"/>
    </i>
    <i>
      <x v="21"/>
    </i>
    <i t="grand">
      <x/>
    </i>
  </colItems>
  <pageFields count="1">
    <pageField fld="2" item="194" hier="-1"/>
  </pageFields>
  <dataFields count="1">
    <dataField name="Sum of CalcDays" fld="6" baseField="3" baseItem="31" numFmtId="3"/>
  </dataFields>
  <formats count="4">
    <format dxfId="30">
      <pivotArea dataOnly="0" labelOnly="1" fieldPosition="0">
        <references count="1">
          <reference field="5" count="0"/>
        </references>
      </pivotArea>
    </format>
    <format dxfId="29">
      <pivotArea dataOnly="0" labelOnly="1" grandCol="1" outline="0" fieldPosition="0"/>
    </format>
    <format dxfId="28">
      <pivotArea dataOnly="0" labelOnly="1" fieldPosition="0">
        <references count="1">
          <reference field="5" count="0"/>
        </references>
      </pivotArea>
    </format>
    <format dxfId="27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1000000}" name="PtPmt" cacheId="9" dataOnRows="1" applyNumberFormats="0" applyBorderFormats="0" applyFontFormats="0" applyPatternFormats="0" applyAlignmentFormats="0" applyWidthHeightFormats="1" dataCaption="Values" updatedVersion="6" minRefreshableVersion="3" itemPrintTitles="1" createdVersion="6" indent="0" compact="0" compactData="0" multipleFieldFilters="0" fieldListSortAscending="1">
  <location ref="B5:G7" firstHeaderRow="1" firstDataRow="2" firstDataCol="1" rowPageCount="2" colPageCount="1"/>
  <pivotFields count="5">
    <pivotField axis="axisCol" compact="0" outline="0" showAll="0" defaultSubtotal="0">
      <items count="7">
        <item m="1" x="6"/>
        <item m="1" x="4"/>
        <item x="3"/>
        <item x="0"/>
        <item x="1"/>
        <item n=" " m="1" x="5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howAll="0">
      <items count="104">
        <item m="1" x="90"/>
        <item m="1" x="51"/>
        <item m="1" x="52"/>
        <item m="1" x="53"/>
        <item m="1" x="54"/>
        <item m="1" x="56"/>
        <item m="1" x="58"/>
        <item m="1" x="60"/>
        <item m="1" x="61"/>
        <item m="1" x="62"/>
        <item m="1" x="98"/>
        <item m="1" x="100"/>
        <item m="1" x="102"/>
        <item m="1" x="63"/>
        <item m="1" x="64"/>
        <item m="1" x="65"/>
        <item m="1" x="66"/>
        <item m="1" x="68"/>
        <item m="1" x="70"/>
        <item m="1" x="72"/>
        <item m="1" x="73"/>
        <item m="1" x="74"/>
        <item m="1" x="48"/>
        <item m="1" x="49"/>
        <item m="1" x="50"/>
        <item m="1" x="75"/>
        <item m="1" x="76"/>
        <item m="1" x="77"/>
        <item m="1" x="78"/>
        <item m="1" x="80"/>
        <item m="1" x="82"/>
        <item m="1" x="84"/>
        <item m="1" x="85"/>
        <item m="1" x="86"/>
        <item m="1" x="55"/>
        <item m="1" x="57"/>
        <item m="1" x="59"/>
        <item m="1" x="87"/>
        <item m="1" x="88"/>
        <item m="1" x="89"/>
        <item m="1" x="91"/>
        <item m="1" x="92"/>
        <item m="1" x="93"/>
        <item m="1" x="94"/>
        <item m="1" x="95"/>
        <item m="1" x="96"/>
        <item m="1" x="67"/>
        <item m="1" x="69"/>
        <item m="1" x="71"/>
        <item m="1" x="97"/>
        <item m="1" x="99"/>
        <item m="1" x="101"/>
        <item m="1" x="42"/>
        <item m="1" x="43"/>
        <item m="1" x="44"/>
        <item m="1" x="45"/>
        <item m="1" x="46"/>
        <item m="1" x="47"/>
        <item m="1" x="79"/>
        <item m="1" x="81"/>
        <item m="1" x="83"/>
        <item x="4"/>
        <item x="2"/>
        <item x="14"/>
        <item x="5"/>
        <item x="15"/>
        <item x="0"/>
        <item x="39"/>
        <item x="6"/>
        <item x="3"/>
        <item x="25"/>
        <item x="37"/>
        <item x="33"/>
        <item x="34"/>
        <item x="7"/>
        <item x="1"/>
        <item x="20"/>
        <item x="19"/>
        <item x="18"/>
        <item x="29"/>
        <item x="16"/>
        <item x="26"/>
        <item x="21"/>
        <item x="30"/>
        <item x="9"/>
        <item x="10"/>
        <item x="12"/>
        <item x="22"/>
        <item x="41"/>
        <item x="24"/>
        <item x="13"/>
        <item x="35"/>
        <item x="11"/>
        <item x="32"/>
        <item x="36"/>
        <item x="27"/>
        <item x="8"/>
        <item x="38"/>
        <item x="31"/>
        <item x="23"/>
        <item x="28"/>
        <item x="17"/>
        <item x="40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howAll="0" defaultSubtotal="0">
      <items count="78">
        <item x="16"/>
        <item x="4"/>
        <item x="2"/>
        <item x="13"/>
        <item x="1"/>
        <item x="29"/>
        <item x="47"/>
        <item x="42"/>
        <item x="54"/>
        <item x="76"/>
        <item x="62"/>
        <item x="52"/>
        <item x="41"/>
        <item x="51"/>
        <item x="45"/>
        <item x="38"/>
        <item x="40"/>
        <item x="46"/>
        <item x="43"/>
        <item x="55"/>
        <item x="49"/>
        <item x="53"/>
        <item x="59"/>
        <item x="63"/>
        <item x="67"/>
        <item x="60"/>
        <item x="70"/>
        <item x="64"/>
        <item x="69"/>
        <item x="75"/>
        <item x="0"/>
        <item x="74"/>
        <item x="56"/>
        <item x="71"/>
        <item x="77"/>
        <item x="6"/>
        <item x="3"/>
        <item x="5"/>
        <item x="58"/>
        <item x="66"/>
        <item x="72"/>
        <item x="68"/>
        <item x="73"/>
        <item x="44"/>
        <item x="57"/>
        <item x="65"/>
        <item x="20"/>
        <item x="15"/>
        <item x="22"/>
        <item x="18"/>
        <item x="17"/>
        <item x="39"/>
        <item x="24"/>
        <item x="23"/>
        <item x="30"/>
        <item x="37"/>
        <item x="19"/>
        <item x="25"/>
        <item x="26"/>
        <item x="35"/>
        <item x="11"/>
        <item x="50"/>
        <item x="32"/>
        <item x="33"/>
        <item x="12"/>
        <item x="14"/>
        <item x="9"/>
        <item x="7"/>
        <item x="36"/>
        <item x="10"/>
        <item x="31"/>
        <item x="8"/>
        <item x="48"/>
        <item x="28"/>
        <item x="34"/>
        <item x="27"/>
        <item x="21"/>
        <item x="6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Items count="1">
    <i/>
  </rowItems>
  <colFields count="1">
    <field x="0"/>
  </colFields>
  <colItems count="5">
    <i>
      <x v="2"/>
    </i>
    <i>
      <x v="3"/>
    </i>
    <i>
      <x v="4"/>
    </i>
    <i>
      <x v="6"/>
    </i>
    <i t="grand">
      <x/>
    </i>
  </colItems>
  <pageFields count="2">
    <pageField fld="1" item="101" hier="-1"/>
    <pageField fld="2" hier="-1"/>
  </pageFields>
  <dataFields count="1">
    <dataField name="Sum of StateIPUPL" fld="3" baseField="0" baseItem="3" numFmtId="40"/>
  </dataFields>
  <formats count="11">
    <format dxfId="41">
      <pivotArea dataOnly="0" labelOnly="1" grandCol="1" outline="0" fieldPosition="0"/>
    </format>
    <format dxfId="40">
      <pivotArea dataOnly="0" labelOnly="1" grandCol="1" outline="0" fieldPosition="0"/>
    </format>
    <format dxfId="39">
      <pivotArea grandCol="1" outline="0" collapsedLevelsAreSubtotals="1" fieldPosition="0"/>
    </format>
    <format dxfId="38">
      <pivotArea dataOnly="0" labelOnly="1" grandCol="1" outline="0" fieldPosition="0"/>
    </format>
    <format dxfId="37">
      <pivotArea dataOnly="0" labelOnly="1" outline="0" axis="axisValues" fieldPosition="0"/>
    </format>
    <format dxfId="36">
      <pivotArea dataOnly="0" labelOnly="1" outline="0" fieldPosition="0">
        <references count="1">
          <reference field="0" count="0"/>
        </references>
      </pivotArea>
    </format>
    <format dxfId="35">
      <pivotArea dataOnly="0" labelOnly="1" grandCol="1" outline="0" fieldPosition="0"/>
    </format>
    <format dxfId="34">
      <pivotArea dataOnly="0" labelOnly="1" outline="0" fieldPosition="0">
        <references count="1">
          <reference field="0" count="0"/>
        </references>
      </pivotArea>
    </format>
    <format dxfId="33">
      <pivotArea dataOnly="0" labelOnly="1" grandCol="1" outline="0" fieldPosition="0"/>
    </format>
    <format dxfId="32">
      <pivotArea outline="0" fieldPosition="0">
        <references count="1">
          <reference field="4294967294" count="1">
            <x v="0"/>
          </reference>
        </references>
      </pivotArea>
    </format>
    <format dxfId="3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TClaimAmt" cacheId="5" applyNumberFormats="0" applyBorderFormats="0" applyFontFormats="0" applyPatternFormats="0" applyAlignmentFormats="0" applyWidthHeightFormats="1" dataCaption="Values" updatedVersion="6" minRefreshableVersion="3" itemPrintTitles="1" createdVersion="5" indent="0" outline="1" outlineData="1" multipleFieldFilters="0" fieldListSortAscending="1">
  <location ref="A5:F8" firstHeaderRow="1" firstDataRow="2" firstDataCol="1" rowPageCount="2" colPageCount="1"/>
  <pivotFields count="10">
    <pivotField showAll="0" defaultSubtotal="0"/>
    <pivotField axis="axisPage" multipleItemSelectionAllowed="1" showAll="0" defaultSubtotal="0">
      <items count="223">
        <item x="4"/>
        <item x="1"/>
        <item x="31"/>
        <item x="2"/>
        <item x="3"/>
        <item x="26"/>
        <item x="9"/>
        <item x="33"/>
        <item x="20"/>
        <item x="10"/>
        <item x="54"/>
        <item x="48"/>
        <item x="43"/>
        <item x="56"/>
        <item x="57"/>
        <item x="25"/>
        <item x="52"/>
        <item m="1" x="134"/>
        <item m="1" x="159"/>
        <item m="1" x="140"/>
        <item m="1" x="215"/>
        <item x="18"/>
        <item m="1" x="169"/>
        <item m="1" x="121"/>
        <item m="1" x="118"/>
        <item m="1" x="135"/>
        <item x="37"/>
        <item m="1" x="114"/>
        <item x="61"/>
        <item m="1" x="198"/>
        <item x="66"/>
        <item m="1" x="219"/>
        <item x="58"/>
        <item m="1" x="201"/>
        <item m="1" x="162"/>
        <item x="47"/>
        <item m="1" x="126"/>
        <item m="1" x="117"/>
        <item m="1" x="83"/>
        <item m="1" x="88"/>
        <item m="1" x="112"/>
        <item m="1" x="100"/>
        <item m="1" x="129"/>
        <item m="1" x="204"/>
        <item m="1" x="197"/>
        <item m="1" x="102"/>
        <item m="1" x="122"/>
        <item m="1" x="143"/>
        <item x="55"/>
        <item m="1" x="91"/>
        <item m="1" x="108"/>
        <item x="59"/>
        <item x="17"/>
        <item m="1" x="70"/>
        <item m="1" x="109"/>
        <item m="1" x="160"/>
        <item x="63"/>
        <item m="1" x="203"/>
        <item m="1" x="172"/>
        <item m="1" x="113"/>
        <item m="1" x="116"/>
        <item m="1" x="168"/>
        <item m="1" x="171"/>
        <item m="1" x="190"/>
        <item x="51"/>
        <item m="1" x="220"/>
        <item m="1" x="209"/>
        <item m="1" x="193"/>
        <item m="1" x="82"/>
        <item m="1" x="123"/>
        <item m="1" x="213"/>
        <item m="1" x="127"/>
        <item x="64"/>
        <item m="1" x="216"/>
        <item m="1" x="146"/>
        <item m="1" x="177"/>
        <item m="1" x="78"/>
        <item m="1" x="97"/>
        <item m="1" x="153"/>
        <item m="1" x="174"/>
        <item m="1" x="95"/>
        <item m="1" x="119"/>
        <item m="1" x="124"/>
        <item m="1" x="155"/>
        <item m="1" x="137"/>
        <item m="1" x="173"/>
        <item x="65"/>
        <item m="1" x="99"/>
        <item m="1" x="189"/>
        <item m="1" x="80"/>
        <item m="1" x="85"/>
        <item m="1" x="138"/>
        <item m="1" x="185"/>
        <item m="1" x="178"/>
        <item m="1" x="150"/>
        <item m="1" x="166"/>
        <item m="1" x="175"/>
        <item x="62"/>
        <item m="1" x="89"/>
        <item m="1" x="77"/>
        <item m="1" x="205"/>
        <item m="1" x="106"/>
        <item m="1" x="98"/>
        <item m="1" x="71"/>
        <item m="1" x="212"/>
        <item m="1" x="161"/>
        <item m="1" x="111"/>
        <item m="1" x="163"/>
        <item m="1" x="147"/>
        <item m="1" x="74"/>
        <item m="1" x="187"/>
        <item m="1" x="152"/>
        <item m="1" x="208"/>
        <item m="1" x="157"/>
        <item m="1" x="206"/>
        <item m="1" x="222"/>
        <item m="1" x="183"/>
        <item m="1" x="145"/>
        <item m="1" x="87"/>
        <item m="1" x="199"/>
        <item m="1" x="207"/>
        <item m="1" x="180"/>
        <item m="1" x="182"/>
        <item m="1" x="202"/>
        <item m="1" x="151"/>
        <item m="1" x="86"/>
        <item m="1" x="211"/>
        <item m="1" x="191"/>
        <item m="1" x="217"/>
        <item m="1" x="73"/>
        <item m="1" x="133"/>
        <item m="1" x="141"/>
        <item m="1" x="132"/>
        <item m="1" x="179"/>
        <item m="1" x="69"/>
        <item m="1" x="196"/>
        <item m="1" x="164"/>
        <item m="1" x="104"/>
        <item m="1" x="90"/>
        <item m="1" x="181"/>
        <item m="1" x="194"/>
        <item m="1" x="200"/>
        <item m="1" x="92"/>
        <item m="1" x="165"/>
        <item m="1" x="167"/>
        <item m="1" x="188"/>
        <item m="1" x="81"/>
        <item m="1" x="67"/>
        <item m="1" x="84"/>
        <item m="1" x="76"/>
        <item m="1" x="75"/>
        <item m="1" x="186"/>
        <item m="1" x="170"/>
        <item m="1" x="221"/>
        <item m="1" x="101"/>
        <item m="1" x="72"/>
        <item m="1" x="149"/>
        <item m="1" x="192"/>
        <item m="1" x="130"/>
        <item m="1" x="94"/>
        <item m="1" x="156"/>
        <item m="1" x="148"/>
        <item m="1" x="68"/>
        <item m="1" x="144"/>
        <item m="1" x="176"/>
        <item m="1" x="195"/>
        <item m="1" x="154"/>
        <item m="1" x="184"/>
        <item m="1" x="79"/>
        <item m="1" x="139"/>
        <item m="1" x="125"/>
        <item m="1" x="115"/>
        <item m="1" x="142"/>
        <item m="1" x="218"/>
        <item m="1" x="110"/>
        <item m="1" x="136"/>
        <item m="1" x="210"/>
        <item m="1" x="158"/>
        <item m="1" x="214"/>
        <item m="1" x="120"/>
        <item m="1" x="105"/>
        <item m="1" x="131"/>
        <item m="1" x="128"/>
        <item m="1" x="96"/>
        <item m="1" x="103"/>
        <item m="1" x="107"/>
        <item m="1" x="93"/>
        <item x="32"/>
        <item x="0"/>
        <item x="7"/>
        <item x="12"/>
        <item x="13"/>
        <item x="16"/>
        <item x="42"/>
        <item x="49"/>
        <item x="28"/>
        <item x="27"/>
        <item x="44"/>
        <item x="45"/>
        <item x="40"/>
        <item x="22"/>
        <item x="8"/>
        <item x="24"/>
        <item x="21"/>
        <item x="53"/>
        <item x="38"/>
        <item x="35"/>
        <item x="30"/>
        <item x="19"/>
        <item x="23"/>
        <item x="6"/>
        <item x="15"/>
        <item x="5"/>
        <item x="11"/>
        <item x="39"/>
        <item x="50"/>
        <item x="29"/>
        <item x="41"/>
        <item x="34"/>
        <item x="14"/>
        <item x="36"/>
        <item x="46"/>
        <item x="60"/>
      </items>
    </pivotField>
    <pivotField axis="axisPage" showAll="0" defaultSubtotal="0">
      <items count="196">
        <item m="1" x="150"/>
        <item m="1" x="154"/>
        <item m="1" x="158"/>
        <item m="1" x="163"/>
        <item m="1" x="167"/>
        <item m="1" x="171"/>
        <item m="1" x="174"/>
        <item m="1" x="176"/>
        <item m="1" x="178"/>
        <item m="1" x="111"/>
        <item m="1" x="114"/>
        <item m="1" x="117"/>
        <item m="1" x="183"/>
        <item m="1" x="187"/>
        <item m="1" x="191"/>
        <item m="1" x="42"/>
        <item m="1" x="46"/>
        <item m="1" x="50"/>
        <item m="1" x="53"/>
        <item m="1" x="55"/>
        <item m="1" x="57"/>
        <item m="1" x="131"/>
        <item m="1" x="135"/>
        <item m="1" x="139"/>
        <item x="8"/>
        <item x="36"/>
        <item x="9"/>
        <item x="17"/>
        <item x="1"/>
        <item m="1" x="49"/>
        <item m="1" x="63"/>
        <item m="1" x="107"/>
        <item m="1" x="122"/>
        <item m="1" x="153"/>
        <item m="1" x="102"/>
        <item m="1" x="86"/>
        <item m="1" x="180"/>
        <item m="1" x="101"/>
        <item m="1" x="134"/>
        <item m="1" x="43"/>
        <item m="1" x="108"/>
        <item m="1" x="127"/>
        <item m="1" x="113"/>
        <item m="1" x="130"/>
        <item m="1" x="74"/>
        <item m="1" x="99"/>
        <item m="1" x="100"/>
        <item m="1" x="97"/>
        <item m="1" x="94"/>
        <item m="1" x="124"/>
        <item m="1" x="120"/>
        <item m="1" x="184"/>
        <item m="1" x="170"/>
        <item m="1" x="143"/>
        <item m="1" x="88"/>
        <item m="1" x="90"/>
        <item m="1" x="149"/>
        <item m="1" x="89"/>
        <item m="1" x="190"/>
        <item m="1" x="138"/>
        <item m="1" x="157"/>
        <item m="1" x="137"/>
        <item m="1" x="76"/>
        <item m="1" x="105"/>
        <item m="1" x="175"/>
        <item m="1" x="73"/>
        <item m="1" x="67"/>
        <item m="1" x="54"/>
        <item m="1" x="141"/>
        <item m="1" x="62"/>
        <item m="1" x="98"/>
        <item m="1" x="193"/>
        <item m="1" x="95"/>
        <item m="1" x="194"/>
        <item m="1" x="147"/>
        <item m="1" x="59"/>
        <item m="1" x="75"/>
        <item m="1" x="145"/>
        <item m="1" x="78"/>
        <item m="1" x="96"/>
        <item m="1" x="121"/>
        <item m="1" x="119"/>
        <item m="1" x="169"/>
        <item m="1" x="160"/>
        <item m="1" x="70"/>
        <item m="1" x="77"/>
        <item m="1" x="136"/>
        <item m="1" x="69"/>
        <item m="1" x="51"/>
        <item m="1" x="93"/>
        <item m="1" x="103"/>
        <item m="1" x="152"/>
        <item m="1" x="177"/>
        <item m="1" x="165"/>
        <item m="1" x="116"/>
        <item m="1" x="125"/>
        <item m="1" x="56"/>
        <item m="1" x="115"/>
        <item m="1" x="84"/>
        <item m="1" x="162"/>
        <item m="1" x="133"/>
        <item m="1" x="128"/>
        <item m="1" x="188"/>
        <item m="1" x="186"/>
        <item m="1" x="126"/>
        <item m="1" x="185"/>
        <item m="1" x="161"/>
        <item m="1" x="48"/>
        <item m="1" x="58"/>
        <item m="1" x="104"/>
        <item m="1" x="156"/>
        <item m="1" x="181"/>
        <item m="1" x="45"/>
        <item m="1" x="132"/>
        <item m="1" x="112"/>
        <item m="1" x="66"/>
        <item m="1" x="164"/>
        <item m="1" x="155"/>
        <item m="1" x="172"/>
        <item m="1" x="109"/>
        <item m="1" x="123"/>
        <item m="1" x="192"/>
        <item m="1" x="44"/>
        <item m="1" x="195"/>
        <item m="1" x="47"/>
        <item m="1" x="61"/>
        <item m="1" x="81"/>
        <item m="1" x="68"/>
        <item m="1" x="182"/>
        <item m="1" x="118"/>
        <item m="1" x="166"/>
        <item m="1" x="142"/>
        <item m="1" x="140"/>
        <item m="1" x="85"/>
        <item m="1" x="65"/>
        <item m="1" x="60"/>
        <item m="1" x="80"/>
        <item m="1" x="179"/>
        <item m="1" x="151"/>
        <item m="1" x="82"/>
        <item m="1" x="72"/>
        <item m="1" x="189"/>
        <item m="1" x="64"/>
        <item m="1" x="110"/>
        <item m="1" x="159"/>
        <item m="1" x="106"/>
        <item m="1" x="146"/>
        <item m="1" x="79"/>
        <item m="1" x="144"/>
        <item m="1" x="52"/>
        <item m="1" x="168"/>
        <item m="1" x="91"/>
        <item m="1" x="148"/>
        <item m="1" x="173"/>
        <item m="1" x="129"/>
        <item m="1" x="83"/>
        <item m="1" x="92"/>
        <item m="1" x="87"/>
        <item m="1" x="71"/>
        <item x="2"/>
        <item x="20"/>
        <item x="0"/>
        <item x="3"/>
        <item x="6"/>
        <item x="10"/>
        <item x="32"/>
        <item x="27"/>
        <item x="14"/>
        <item x="34"/>
        <item x="26"/>
        <item x="28"/>
        <item x="21"/>
        <item x="30"/>
        <item x="31"/>
        <item x="18"/>
        <item x="22"/>
        <item x="13"/>
        <item x="33"/>
        <item x="39"/>
        <item x="38"/>
        <item x="23"/>
        <item x="16"/>
        <item x="12"/>
        <item x="19"/>
        <item x="5"/>
        <item x="15"/>
        <item x="35"/>
        <item x="4"/>
        <item x="29"/>
        <item x="37"/>
        <item x="25"/>
        <item x="41"/>
        <item x="7"/>
        <item x="11"/>
        <item x="24"/>
        <item x="40"/>
      </items>
    </pivotField>
    <pivotField showAll="0" defaultSubtotal="0"/>
    <pivotField axis="axisRow" showAll="0" sortType="ascending" defaultSubtotal="0">
      <items count="211">
        <item m="1" x="168"/>
        <item m="1" x="208"/>
        <item m="1" x="115"/>
        <item m="1" x="197"/>
        <item m="1" x="111"/>
        <item m="1" x="159"/>
        <item m="1" x="116"/>
        <item m="1" x="154"/>
        <item m="1" x="134"/>
        <item m="1" x="93"/>
        <item m="1" x="105"/>
        <item m="1" x="137"/>
        <item m="1" x="34"/>
        <item m="1" x="160"/>
        <item m="1" x="101"/>
        <item m="1" x="6"/>
        <item m="1" x="38"/>
        <item m="1" x="57"/>
        <item m="1" x="77"/>
        <item m="1" x="18"/>
        <item m="1" x="103"/>
        <item m="1" x="140"/>
        <item m="1" x="122"/>
        <item m="1" x="46"/>
        <item m="1" x="170"/>
        <item m="1" x="109"/>
        <item m="1" x="85"/>
        <item m="1" x="2"/>
        <item m="1" x="179"/>
        <item m="1" x="193"/>
        <item m="1" x="56"/>
        <item m="1" x="42"/>
        <item m="1" x="5"/>
        <item m="1" x="194"/>
        <item m="1" x="139"/>
        <item m="1" x="53"/>
        <item m="1" x="209"/>
        <item m="1" x="72"/>
        <item m="1" x="23"/>
        <item m="1" x="78"/>
        <item m="1" x="102"/>
        <item m="1" x="175"/>
        <item m="1" x="205"/>
        <item m="1" x="201"/>
        <item m="1" x="61"/>
        <item m="1" x="191"/>
        <item m="1" x="200"/>
        <item m="1" x="162"/>
        <item m="1" x="97"/>
        <item m="1" x="173"/>
        <item m="1" x="81"/>
        <item m="1" x="7"/>
        <item m="1" x="63"/>
        <item m="1" x="12"/>
        <item m="1" x="171"/>
        <item m="1" x="47"/>
        <item m="1" x="158"/>
        <item m="1" x="110"/>
        <item m="1" x="206"/>
        <item m="1" x="131"/>
        <item m="1" x="156"/>
        <item m="1" x="36"/>
        <item m="1" x="186"/>
        <item m="1" x="58"/>
        <item m="1" x="64"/>
        <item m="1" x="117"/>
        <item m="1" x="130"/>
        <item m="1" x="124"/>
        <item m="1" x="62"/>
        <item m="1" x="35"/>
        <item m="1" x="203"/>
        <item m="1" x="37"/>
        <item m="1" x="155"/>
        <item m="1" x="98"/>
        <item m="1" x="48"/>
        <item m="1" x="22"/>
        <item m="1" x="143"/>
        <item m="1" x="183"/>
        <item m="1" x="165"/>
        <item m="1" x="44"/>
        <item m="1" x="83"/>
        <item m="1" x="129"/>
        <item m="1" x="11"/>
        <item m="1" x="69"/>
        <item m="1" x="118"/>
        <item m="1" x="41"/>
        <item m="1" x="152"/>
        <item m="1" x="185"/>
        <item m="1" x="138"/>
        <item m="1" x="9"/>
        <item m="1" x="169"/>
        <item m="1" x="4"/>
        <item m="1" x="120"/>
        <item m="1" x="123"/>
        <item m="1" x="174"/>
        <item m="1" x="189"/>
        <item m="1" x="65"/>
        <item m="1" x="119"/>
        <item m="1" x="112"/>
        <item m="1" x="145"/>
        <item m="1" x="126"/>
        <item m="1" x="202"/>
        <item m="1" x="163"/>
        <item m="1" x="125"/>
        <item m="1" x="24"/>
        <item m="1" x="31"/>
        <item m="1" x="187"/>
        <item m="1" x="95"/>
        <item m="1" x="74"/>
        <item m="1" x="76"/>
        <item m="1" x="178"/>
        <item m="1" x="190"/>
        <item m="1" x="210"/>
        <item m="1" x="66"/>
        <item m="1" x="80"/>
        <item m="1" x="172"/>
        <item m="1" x="100"/>
        <item m="1" x="141"/>
        <item m="1" x="132"/>
        <item m="1" x="114"/>
        <item m="1" x="40"/>
        <item m="1" x="196"/>
        <item m="1" x="180"/>
        <item m="1" x="91"/>
        <item m="1" x="181"/>
        <item m="1" x="51"/>
        <item m="1" x="142"/>
        <item m="1" x="86"/>
        <item m="1" x="107"/>
        <item m="1" x="67"/>
        <item m="1" x="88"/>
        <item m="1" x="27"/>
        <item m="1" x="25"/>
        <item m="1" x="166"/>
        <item m="1" x="192"/>
        <item m="1" x="198"/>
        <item m="1" x="195"/>
        <item m="1" x="89"/>
        <item m="1" x="60"/>
        <item m="1" x="16"/>
        <item m="1" x="71"/>
        <item m="1" x="70"/>
        <item m="1" x="1"/>
        <item m="1" x="90"/>
        <item m="1" x="75"/>
        <item m="1" x="99"/>
        <item m="1" x="184"/>
        <item m="1" x="73"/>
        <item m="1" x="96"/>
        <item m="1" x="108"/>
        <item m="1" x="32"/>
        <item m="1" x="28"/>
        <item m="1" x="19"/>
        <item m="1" x="13"/>
        <item m="1" x="92"/>
        <item m="1" x="45"/>
        <item m="1" x="188"/>
        <item m="1" x="59"/>
        <item m="1" x="149"/>
        <item m="1" x="106"/>
        <item m="1" x="43"/>
        <item m="1" x="153"/>
        <item m="1" x="68"/>
        <item m="1" x="147"/>
        <item m="1" x="177"/>
        <item m="1" x="26"/>
        <item m="1" x="148"/>
        <item m="1" x="199"/>
        <item m="1" x="207"/>
        <item m="1" x="54"/>
        <item m="1" x="79"/>
        <item m="1" x="182"/>
        <item m="1" x="104"/>
        <item m="1" x="49"/>
        <item m="1" x="146"/>
        <item m="1" x="84"/>
        <item m="1" x="17"/>
        <item m="1" x="144"/>
        <item m="1" x="164"/>
        <item m="1" x="8"/>
        <item m="1" x="128"/>
        <item m="1" x="94"/>
        <item m="1" x="21"/>
        <item m="1" x="20"/>
        <item m="1" x="55"/>
        <item m="1" x="113"/>
        <item m="1" x="87"/>
        <item m="1" x="29"/>
        <item m="1" x="204"/>
        <item m="1" x="161"/>
        <item m="1" x="167"/>
        <item m="1" x="52"/>
        <item m="1" x="82"/>
        <item m="1" x="133"/>
        <item m="1" x="39"/>
        <item m="1" x="14"/>
        <item m="1" x="15"/>
        <item x="0"/>
        <item m="1" x="136"/>
        <item m="1" x="135"/>
        <item m="1" x="50"/>
        <item m="1" x="121"/>
        <item m="1" x="157"/>
        <item m="1" x="150"/>
        <item m="1" x="30"/>
        <item m="1" x="33"/>
        <item m="1" x="127"/>
        <item m="1" x="151"/>
        <item m="1" x="10"/>
        <item m="1" x="176"/>
        <item m="1" x="3"/>
      </items>
    </pivotField>
    <pivotField axis="axisCol" multipleItemSelectionAllowed="1" showAll="0" defaultSubtotal="0">
      <items count="22">
        <item m="1" x="13"/>
        <item x="3"/>
        <item x="0"/>
        <item x="1"/>
        <item m="1" x="20"/>
        <item m="1" x="19"/>
        <item m="1" x="10"/>
        <item m="1" x="8"/>
        <item m="1" x="17"/>
        <item m="1" x="7"/>
        <item m="1" x="16"/>
        <item m="1" x="9"/>
        <item m="1" x="14"/>
        <item m="1" x="11"/>
        <item m="1" x="21"/>
        <item m="1" x="12"/>
        <item m="1" x="18"/>
        <item m="1" x="6"/>
        <item m="1" x="15"/>
        <item m="1" x="5"/>
        <item m="1" x="4"/>
        <item x="2"/>
      </items>
    </pivotField>
    <pivotField showAll="0" defaultSubtotal="0"/>
    <pivotField showAll="0" defaultSubtotal="0"/>
    <pivotField showAll="0" defaultSubtotal="0"/>
    <pivotField dataField="1" showAll="0" defaultSubtotal="0"/>
  </pivotFields>
  <rowFields count="1">
    <field x="4"/>
  </rowFields>
  <rowItems count="2">
    <i>
      <x v="197"/>
    </i>
    <i t="grand">
      <x/>
    </i>
  </rowItems>
  <colFields count="1">
    <field x="5"/>
  </colFields>
  <colItems count="5">
    <i>
      <x v="1"/>
    </i>
    <i>
      <x v="2"/>
    </i>
    <i>
      <x v="3"/>
    </i>
    <i>
      <x v="21"/>
    </i>
    <i t="grand">
      <x/>
    </i>
  </colItems>
  <pageFields count="2">
    <pageField fld="2" item="194" hier="-1"/>
    <pageField fld="1" hier="-1"/>
  </pageFields>
  <dataFields count="1">
    <dataField name="Sum of TotalPaid" fld="9" baseField="4" baseItem="9" numFmtId="164"/>
  </dataFields>
  <formats count="17">
    <format dxfId="25">
      <pivotArea collapsedLevelsAreSubtotals="1" fieldPosition="0">
        <references count="2">
          <reference field="4" count="1">
            <x v="14"/>
          </reference>
          <reference field="5" count="1" selected="0">
            <x v="1"/>
          </reference>
        </references>
      </pivotArea>
    </format>
    <format dxfId="24">
      <pivotArea collapsedLevelsAreSubtotals="1" fieldPosition="0">
        <references count="2">
          <reference field="4" count="1">
            <x v="48"/>
          </reference>
          <reference field="5" count="1" selected="0">
            <x v="1"/>
          </reference>
        </references>
      </pivotArea>
    </format>
    <format dxfId="23">
      <pivotArea collapsedLevelsAreSubtotals="1" fieldPosition="0">
        <references count="2">
          <reference field="4" count="1">
            <x v="75"/>
          </reference>
          <reference field="5" count="1" selected="0">
            <x v="1"/>
          </reference>
        </references>
      </pivotArea>
    </format>
    <format dxfId="22">
      <pivotArea collapsedLevelsAreSubtotals="1" fieldPosition="0">
        <references count="2">
          <reference field="4" count="1">
            <x v="91"/>
          </reference>
          <reference field="5" count="1" selected="0">
            <x v="1"/>
          </reference>
        </references>
      </pivotArea>
    </format>
    <format dxfId="21">
      <pivotArea collapsedLevelsAreSubtotals="1" fieldPosition="0">
        <references count="2">
          <reference field="4" count="1">
            <x v="82"/>
          </reference>
          <reference field="5" count="1" selected="0">
            <x v="1"/>
          </reference>
        </references>
      </pivotArea>
    </format>
    <format dxfId="20">
      <pivotArea collapsedLevelsAreSubtotals="1" fieldPosition="0">
        <references count="2">
          <reference field="4" count="1">
            <x v="183"/>
          </reference>
          <reference field="5" count="1" selected="0">
            <x v="1"/>
          </reference>
        </references>
      </pivotArea>
    </format>
    <format dxfId="19">
      <pivotArea collapsedLevelsAreSubtotals="1" fieldPosition="0">
        <references count="2">
          <reference field="4" count="33">
            <x v="14"/>
            <x v="15"/>
            <x v="20"/>
            <x v="21"/>
            <x v="22"/>
            <x v="33"/>
            <x v="38"/>
            <x v="50"/>
            <x v="51"/>
            <x v="59"/>
            <x v="63"/>
            <x v="66"/>
            <x v="69"/>
            <x v="73"/>
            <x v="75"/>
            <x v="78"/>
            <x v="79"/>
            <x v="82"/>
            <x v="89"/>
            <x v="91"/>
            <x v="100"/>
            <x v="102"/>
            <x v="106"/>
            <x v="109"/>
            <x v="118"/>
            <x v="126"/>
            <x v="138"/>
            <x v="140"/>
            <x v="146"/>
            <x v="150"/>
            <x v="167"/>
            <x v="169"/>
            <x v="183"/>
          </reference>
          <reference field="5" count="1" selected="0">
            <x v="1"/>
          </reference>
        </references>
      </pivotArea>
    </format>
    <format dxfId="18">
      <pivotArea collapsedLevelsAreSubtotals="1" fieldPosition="0">
        <references count="2">
          <reference field="4" count="1">
            <x v="0"/>
          </reference>
          <reference field="5" count="2" selected="0">
            <x v="1"/>
            <x v="2"/>
          </reference>
        </references>
      </pivotArea>
    </format>
    <format dxfId="17">
      <pivotArea collapsedLevelsAreSubtotals="1" fieldPosition="0">
        <references count="2">
          <reference field="4" count="1">
            <x v="109"/>
          </reference>
          <reference field="5" count="2" selected="0">
            <x v="1"/>
            <x v="2"/>
          </reference>
        </references>
      </pivotArea>
    </format>
    <format dxfId="16">
      <pivotArea collapsedLevelsAreSubtotals="1" fieldPosition="0">
        <references count="2">
          <reference field="4" count="1">
            <x v="0"/>
          </reference>
          <reference field="5" count="1" selected="0">
            <x v="2"/>
          </reference>
        </references>
      </pivotArea>
    </format>
    <format dxfId="15">
      <pivotArea collapsedLevelsAreSubtotals="1" fieldPosition="0">
        <references count="2">
          <reference field="4" count="1">
            <x v="109"/>
          </reference>
          <reference field="5" count="1" selected="0">
            <x v="2"/>
          </reference>
        </references>
      </pivotArea>
    </format>
    <format dxfId="14">
      <pivotArea outline="0" fieldPosition="0">
        <references count="1">
          <reference field="4294967294" count="1">
            <x v="0"/>
          </reference>
        </references>
      </pivotArea>
    </format>
    <format dxfId="13">
      <pivotArea collapsedLevelsAreSubtotals="1" fieldPosition="0">
        <references count="2">
          <reference field="4" count="1">
            <x v="0"/>
          </reference>
          <reference field="5" count="1" selected="0">
            <x v="1"/>
          </reference>
        </references>
      </pivotArea>
    </format>
    <format dxfId="12">
      <pivotArea collapsedLevelsAreSubtotals="1" fieldPosition="0">
        <references count="2">
          <reference field="4" count="1">
            <x v="109"/>
          </reference>
          <reference field="5" count="1" selected="0">
            <x v="1"/>
          </reference>
        </references>
      </pivotArea>
    </format>
    <format dxfId="11">
      <pivotArea dataOnly="0" labelOnly="1" fieldPosition="0">
        <references count="1">
          <reference field="5" count="0"/>
        </references>
      </pivotArea>
    </format>
    <format dxfId="10">
      <pivotArea dataOnly="0" labelOnly="1" grandCol="1" outline="0" fieldPosition="0"/>
    </format>
    <format dxfId="9">
      <pivotArea collapsedLevelsAreSubtotals="1" fieldPosition="0">
        <references count="2">
          <reference field="4" count="1">
            <x v="48"/>
          </reference>
          <reference field="5" count="1" selected="0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</sheetPr>
  <dimension ref="A1:B61"/>
  <sheetViews>
    <sheetView showGridLines="0" topLeftCell="A32" zoomScaleNormal="100" workbookViewId="0">
      <selection activeCell="B52" sqref="B52"/>
    </sheetView>
  </sheetViews>
  <sheetFormatPr defaultRowHeight="13.2" x14ac:dyDescent="0.25"/>
  <cols>
    <col min="1" max="1" width="3" bestFit="1" customWidth="1"/>
    <col min="2" max="2" width="82.33203125" customWidth="1"/>
  </cols>
  <sheetData>
    <row r="1" spans="1:2" x14ac:dyDescent="0.25">
      <c r="A1" s="13" t="s">
        <v>20</v>
      </c>
      <c r="B1" s="11"/>
    </row>
    <row r="2" spans="1:2" x14ac:dyDescent="0.25">
      <c r="A2" s="13"/>
      <c r="B2" s="11"/>
    </row>
    <row r="3" spans="1:2" x14ac:dyDescent="0.25">
      <c r="A3" s="13"/>
      <c r="B3" s="11"/>
    </row>
    <row r="4" spans="1:2" x14ac:dyDescent="0.25">
      <c r="A4" s="12">
        <v>1</v>
      </c>
      <c r="B4" s="11" t="s">
        <v>19</v>
      </c>
    </row>
    <row r="5" spans="1:2" x14ac:dyDescent="0.25">
      <c r="A5" s="12">
        <v>2</v>
      </c>
      <c r="B5" s="11" t="s">
        <v>35</v>
      </c>
    </row>
    <row r="6" spans="1:2" x14ac:dyDescent="0.25">
      <c r="A6" s="12">
        <v>3</v>
      </c>
      <c r="B6" s="11" t="s">
        <v>21</v>
      </c>
    </row>
    <row r="7" spans="1:2" x14ac:dyDescent="0.25">
      <c r="A7" s="12">
        <v>4</v>
      </c>
      <c r="B7" s="11" t="s">
        <v>22</v>
      </c>
    </row>
    <row r="8" spans="1:2" x14ac:dyDescent="0.25">
      <c r="A8" s="12">
        <v>5</v>
      </c>
      <c r="B8" s="11" t="s">
        <v>23</v>
      </c>
    </row>
    <row r="9" spans="1:2" ht="26.4" x14ac:dyDescent="0.25">
      <c r="A9" s="12">
        <v>6</v>
      </c>
      <c r="B9" s="11" t="s">
        <v>18</v>
      </c>
    </row>
    <row r="10" spans="1:2" ht="26.4" x14ac:dyDescent="0.25">
      <c r="A10" s="12">
        <v>7</v>
      </c>
      <c r="B10" s="11" t="s">
        <v>24</v>
      </c>
    </row>
    <row r="50" spans="2:2" x14ac:dyDescent="0.25">
      <c r="B50" s="30" t="s">
        <v>46</v>
      </c>
    </row>
    <row r="51" spans="2:2" x14ac:dyDescent="0.25">
      <c r="B51" s="30" t="s">
        <v>47</v>
      </c>
    </row>
    <row r="52" spans="2:2" x14ac:dyDescent="0.25">
      <c r="B52" s="30" t="s">
        <v>48</v>
      </c>
    </row>
    <row r="53" spans="2:2" x14ac:dyDescent="0.25">
      <c r="B53" t="s">
        <v>49</v>
      </c>
    </row>
    <row r="54" spans="2:2" x14ac:dyDescent="0.25">
      <c r="B54" s="30" t="s">
        <v>50</v>
      </c>
    </row>
    <row r="55" spans="2:2" x14ac:dyDescent="0.25">
      <c r="B55" t="s">
        <v>51</v>
      </c>
    </row>
    <row r="56" spans="2:2" x14ac:dyDescent="0.25">
      <c r="B56" s="30" t="s">
        <v>52</v>
      </c>
    </row>
    <row r="57" spans="2:2" x14ac:dyDescent="0.25">
      <c r="B57" t="s">
        <v>53</v>
      </c>
    </row>
    <row r="58" spans="2:2" x14ac:dyDescent="0.25">
      <c r="B58" s="30" t="s">
        <v>54</v>
      </c>
    </row>
    <row r="59" spans="2:2" x14ac:dyDescent="0.25">
      <c r="B59" t="s">
        <v>55</v>
      </c>
    </row>
    <row r="60" spans="2:2" x14ac:dyDescent="0.25">
      <c r="B60" s="30" t="s">
        <v>56</v>
      </c>
    </row>
    <row r="61" spans="2:2" x14ac:dyDescent="0.25">
      <c r="B61" t="s">
        <v>57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18"/>
  <sheetViews>
    <sheetView showGridLines="0" tabSelected="1" zoomScaleNormal="100" workbookViewId="0">
      <pane ySplit="16" topLeftCell="A17" activePane="bottomLeft" state="frozen"/>
      <selection pane="bottomLeft" activeCell="B32" sqref="B32"/>
    </sheetView>
  </sheetViews>
  <sheetFormatPr defaultRowHeight="13.2" x14ac:dyDescent="0.25"/>
  <cols>
    <col min="1" max="1" width="39.5546875" bestFit="1" customWidth="1"/>
    <col min="2" max="2" width="20" bestFit="1" customWidth="1"/>
    <col min="3" max="3" width="18.6640625" bestFit="1" customWidth="1"/>
    <col min="4" max="7" width="13.88671875" bestFit="1" customWidth="1"/>
  </cols>
  <sheetData>
    <row r="1" spans="1:7" x14ac:dyDescent="0.25">
      <c r="A1" s="21" t="s">
        <v>50</v>
      </c>
    </row>
    <row r="2" spans="1:7" x14ac:dyDescent="0.25">
      <c r="B2" s="1" t="s">
        <v>33</v>
      </c>
      <c r="C2" t="s">
        <v>50</v>
      </c>
      <c r="D2" s="7">
        <f>IF(C2=C13,0,"Dates don't match")</f>
        <v>0</v>
      </c>
    </row>
    <row r="3" spans="1:7" x14ac:dyDescent="0.25">
      <c r="B3" s="1" t="s">
        <v>34</v>
      </c>
      <c r="C3" t="s">
        <v>8</v>
      </c>
    </row>
    <row r="5" spans="1:7" x14ac:dyDescent="0.25">
      <c r="C5" s="1" t="s">
        <v>32</v>
      </c>
    </row>
    <row r="6" spans="1:7" x14ac:dyDescent="0.25">
      <c r="C6" s="9" t="s">
        <v>6</v>
      </c>
      <c r="D6" s="9" t="s">
        <v>4</v>
      </c>
      <c r="E6" s="9" t="s">
        <v>5</v>
      </c>
      <c r="F6" s="9" t="s">
        <v>7</v>
      </c>
      <c r="G6" s="10" t="s">
        <v>0</v>
      </c>
    </row>
    <row r="7" spans="1:7" x14ac:dyDescent="0.25">
      <c r="B7" s="6" t="s">
        <v>26</v>
      </c>
      <c r="C7" s="28">
        <v>894438.83685980202</v>
      </c>
      <c r="D7" s="28">
        <v>2838612.1654517576</v>
      </c>
      <c r="E7" s="28">
        <v>2171625.4642721391</v>
      </c>
      <c r="F7" s="28">
        <v>4534015.9025555355</v>
      </c>
      <c r="G7" s="29">
        <v>10438692.369139235</v>
      </c>
    </row>
    <row r="8" spans="1:7" x14ac:dyDescent="0.25">
      <c r="C8" s="28"/>
      <c r="D8" s="28"/>
      <c r="E8" s="28"/>
      <c r="F8" s="28"/>
      <c r="G8" s="28"/>
    </row>
    <row r="9" spans="1:7" x14ac:dyDescent="0.25">
      <c r="B9" t="s">
        <v>27</v>
      </c>
      <c r="C9" s="29">
        <f>SUM(C7:C8)</f>
        <v>894438.83685980202</v>
      </c>
      <c r="D9" s="29">
        <f>SUM(D7:D8)</f>
        <v>2838612.1654517576</v>
      </c>
      <c r="E9" s="29">
        <f t="shared" ref="E9:G9" si="0">SUM(E7:E8)</f>
        <v>2171625.4642721391</v>
      </c>
      <c r="F9" s="29">
        <f t="shared" si="0"/>
        <v>4534015.9025555355</v>
      </c>
      <c r="G9" s="29">
        <f t="shared" si="0"/>
        <v>10438692.369139235</v>
      </c>
    </row>
    <row r="10" spans="1:7" x14ac:dyDescent="0.25">
      <c r="C10" s="28"/>
      <c r="D10" s="28"/>
      <c r="E10" s="28"/>
      <c r="F10" s="28"/>
      <c r="G10" s="29"/>
    </row>
    <row r="11" spans="1:7" x14ac:dyDescent="0.25">
      <c r="B11" s="9" t="s">
        <v>9</v>
      </c>
      <c r="C11" s="29" t="e">
        <f>C9/VLOOKUP("Grand Total",$B$17:$G$18,MATCH(C6,$B$16:$G$16,0),0)</f>
        <v>#DIV/0!</v>
      </c>
      <c r="D11" s="29">
        <f>D9/VLOOKUP("Grand Total",$B$17:$G$18,MATCH(D6,$B$16:$G$16,0),0)</f>
        <v>4498.5929721897901</v>
      </c>
      <c r="E11" s="29">
        <f t="shared" ref="E11:F11" si="1">E9/VLOOKUP("Grand Total",$B$17:$G$18,MATCH(E6,$B$16:$G$16,0),0)</f>
        <v>5998.9653709175118</v>
      </c>
      <c r="F11" s="29">
        <f t="shared" si="1"/>
        <v>39426.225239613355</v>
      </c>
      <c r="G11" s="29">
        <f>G9/VLOOKUP("Grand Total",$B$17:$G$18,MATCH(G6,$B$16:$G$16,0),0)</f>
        <v>9421.2024992231363</v>
      </c>
    </row>
    <row r="12" spans="1:7" x14ac:dyDescent="0.25">
      <c r="D12" s="8"/>
    </row>
    <row r="13" spans="1:7" x14ac:dyDescent="0.25">
      <c r="B13" s="1" t="s">
        <v>30</v>
      </c>
      <c r="C13" t="s">
        <v>50</v>
      </c>
    </row>
    <row r="15" spans="1:7" x14ac:dyDescent="0.25">
      <c r="B15" s="1" t="s">
        <v>1</v>
      </c>
      <c r="C15" s="1" t="s">
        <v>28</v>
      </c>
    </row>
    <row r="16" spans="1:7" x14ac:dyDescent="0.25">
      <c r="B16" s="1" t="s">
        <v>29</v>
      </c>
      <c r="C16" s="9" t="s">
        <v>6</v>
      </c>
      <c r="D16" s="9" t="s">
        <v>4</v>
      </c>
      <c r="E16" s="9" t="s">
        <v>5</v>
      </c>
      <c r="F16" s="9" t="s">
        <v>7</v>
      </c>
      <c r="G16" s="9" t="s">
        <v>0</v>
      </c>
    </row>
    <row r="17" spans="2:7" x14ac:dyDescent="0.25">
      <c r="B17" t="s">
        <v>25</v>
      </c>
      <c r="C17" s="3">
        <v>0</v>
      </c>
      <c r="D17" s="3">
        <v>631</v>
      </c>
      <c r="E17" s="3">
        <v>362</v>
      </c>
      <c r="F17" s="3">
        <v>115</v>
      </c>
      <c r="G17" s="3">
        <v>1108</v>
      </c>
    </row>
    <row r="18" spans="2:7" x14ac:dyDescent="0.25">
      <c r="B18" t="s">
        <v>0</v>
      </c>
      <c r="C18" s="3">
        <v>0</v>
      </c>
      <c r="D18" s="3">
        <v>631</v>
      </c>
      <c r="E18" s="3">
        <v>362</v>
      </c>
      <c r="F18" s="3">
        <v>115</v>
      </c>
      <c r="G18" s="3">
        <v>1108</v>
      </c>
    </row>
  </sheetData>
  <conditionalFormatting sqref="D12">
    <cfRule type="cellIs" dxfId="43" priority="2" operator="notEqual">
      <formula>0</formula>
    </cfRule>
  </conditionalFormatting>
  <conditionalFormatting sqref="D2">
    <cfRule type="cellIs" dxfId="42" priority="1" operator="notEqual">
      <formula>0</formula>
    </cfRule>
  </conditionalFormatting>
  <pageMargins left="0.7" right="0.7" top="0.75" bottom="0.75" header="0.3" footer="0.3"/>
  <pageSetup scale="69" fitToHeight="0" orientation="portrait" r:id="rId3"/>
  <headerFooter>
    <oddHeader>&amp;CState IP</oddHeader>
  </headerFooter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6" name="Button 2">
              <controlPr defaultSize="0" print="0" autoFill="0" autoPict="0" macro="[1]!ACODirectedPmtRemoveFormulas">
                <anchor moveWithCells="1" sizeWithCells="1">
                  <from>
                    <xdr:col>0</xdr:col>
                    <xdr:colOff>594360</xdr:colOff>
                    <xdr:row>2</xdr:row>
                    <xdr:rowOff>83820</xdr:rowOff>
                  </from>
                  <to>
                    <xdr:col>0</xdr:col>
                    <xdr:colOff>1790700</xdr:colOff>
                    <xdr:row>4</xdr:row>
                    <xdr:rowOff>30480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Instructions!$B$50:$B$61</xm:f>
          </x14:formula1>
          <xm:sqref>A1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FF00"/>
  </sheetPr>
  <dimension ref="A1:F8"/>
  <sheetViews>
    <sheetView showGridLines="0" zoomScaleNormal="100" workbookViewId="0">
      <pane ySplit="6" topLeftCell="A7" activePane="bottomLeft" state="frozen"/>
      <selection pane="bottomLeft" activeCell="D2" sqref="D2"/>
    </sheetView>
  </sheetViews>
  <sheetFormatPr defaultRowHeight="13.2" x14ac:dyDescent="0.25"/>
  <cols>
    <col min="1" max="1" width="37.109375" bestFit="1" customWidth="1"/>
    <col min="2" max="2" width="18.6640625" bestFit="1" customWidth="1"/>
    <col min="3" max="5" width="13.88671875" bestFit="1" customWidth="1"/>
    <col min="6" max="6" width="14.88671875" bestFit="1" customWidth="1"/>
  </cols>
  <sheetData>
    <row r="1" spans="1:6" x14ac:dyDescent="0.25">
      <c r="B1" s="5"/>
      <c r="D1" s="8"/>
    </row>
    <row r="2" spans="1:6" x14ac:dyDescent="0.25">
      <c r="A2" s="1" t="s">
        <v>30</v>
      </c>
      <c r="B2" t="s">
        <v>50</v>
      </c>
      <c r="D2" s="8"/>
    </row>
    <row r="3" spans="1:6" x14ac:dyDescent="0.25">
      <c r="A3" s="1" t="s">
        <v>31</v>
      </c>
      <c r="B3" t="s">
        <v>8</v>
      </c>
      <c r="D3" s="8"/>
    </row>
    <row r="5" spans="1:6" x14ac:dyDescent="0.25">
      <c r="A5" s="1" t="s">
        <v>16</v>
      </c>
      <c r="B5" s="1" t="s">
        <v>3</v>
      </c>
    </row>
    <row r="6" spans="1:6" x14ac:dyDescent="0.25">
      <c r="A6" s="1" t="s">
        <v>2</v>
      </c>
      <c r="B6" s="6" t="s">
        <v>6</v>
      </c>
      <c r="C6" s="6" t="s">
        <v>4</v>
      </c>
      <c r="D6" s="6" t="s">
        <v>5</v>
      </c>
      <c r="E6" s="6" t="s">
        <v>7</v>
      </c>
      <c r="F6" s="6" t="s">
        <v>0</v>
      </c>
    </row>
    <row r="7" spans="1:6" x14ac:dyDescent="0.25">
      <c r="A7" s="2" t="s">
        <v>25</v>
      </c>
      <c r="B7" s="4">
        <v>104413.23999999999</v>
      </c>
      <c r="C7" s="4">
        <v>1573053.7900000003</v>
      </c>
      <c r="D7" s="4">
        <v>1015072.72</v>
      </c>
      <c r="E7" s="4">
        <v>397519.49</v>
      </c>
      <c r="F7" s="4">
        <v>3090059.24</v>
      </c>
    </row>
    <row r="8" spans="1:6" x14ac:dyDescent="0.25">
      <c r="A8" s="2" t="s">
        <v>0</v>
      </c>
      <c r="B8" s="4">
        <v>104413.23999999999</v>
      </c>
      <c r="C8" s="4">
        <v>1573053.7900000003</v>
      </c>
      <c r="D8" s="4">
        <v>1015072.72</v>
      </c>
      <c r="E8" s="4">
        <v>397519.49</v>
      </c>
      <c r="F8" s="4">
        <v>3090059.24</v>
      </c>
    </row>
  </sheetData>
  <conditionalFormatting sqref="D1:D3">
    <cfRule type="cellIs" dxfId="26" priority="2" operator="notEqual">
      <formula>0</formula>
    </cfRule>
  </conditionalFormatting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U7"/>
  <sheetViews>
    <sheetView showGridLines="0" zoomScaleNormal="100" workbookViewId="0">
      <pane xSplit="1" ySplit="3" topLeftCell="B4" activePane="bottomRight" state="frozen"/>
      <selection pane="topRight" activeCell="B1" sqref="B1"/>
      <selection pane="bottomLeft" activeCell="A8" sqref="A8"/>
      <selection pane="bottomRight" activeCell="B5" sqref="B5"/>
    </sheetView>
  </sheetViews>
  <sheetFormatPr defaultColWidth="9.109375" defaultRowHeight="13.2" x14ac:dyDescent="0.25"/>
  <cols>
    <col min="1" max="1" width="29.44140625" style="15" bestFit="1" customWidth="1"/>
    <col min="2" max="2" width="13.5546875" style="15" customWidth="1"/>
    <col min="3" max="6" width="14.33203125" style="15" customWidth="1"/>
    <col min="7" max="7" width="13.5546875" style="15" customWidth="1"/>
    <col min="8" max="11" width="14.33203125" style="15" customWidth="1"/>
    <col min="12" max="12" width="13.5546875" style="15" customWidth="1"/>
    <col min="13" max="16" width="14.33203125" style="15" customWidth="1"/>
    <col min="17" max="17" width="13.5546875" style="15" customWidth="1"/>
    <col min="18" max="21" width="14.33203125" style="15" customWidth="1"/>
    <col min="22" max="16384" width="9.109375" style="15"/>
  </cols>
  <sheetData>
    <row r="1" spans="1:21" x14ac:dyDescent="0.25">
      <c r="A1" s="14" t="s">
        <v>10</v>
      </c>
      <c r="B1" s="14"/>
    </row>
    <row r="2" spans="1:21" x14ac:dyDescent="0.25">
      <c r="A2" s="15" t="str">
        <f>'Hospital Days'!C2</f>
        <v>2021-05</v>
      </c>
      <c r="B2" s="31" t="s">
        <v>6</v>
      </c>
      <c r="C2" s="31"/>
      <c r="D2" s="31"/>
      <c r="E2" s="31"/>
      <c r="F2" s="31"/>
      <c r="G2" s="32" t="s">
        <v>4</v>
      </c>
      <c r="H2" s="33"/>
      <c r="I2" s="33"/>
      <c r="J2" s="33"/>
      <c r="K2" s="34"/>
      <c r="L2" s="32" t="s">
        <v>5</v>
      </c>
      <c r="M2" s="33"/>
      <c r="N2" s="33"/>
      <c r="O2" s="33"/>
      <c r="P2" s="34"/>
      <c r="Q2" s="32" t="s">
        <v>7</v>
      </c>
      <c r="R2" s="33"/>
      <c r="S2" s="33"/>
      <c r="T2" s="33"/>
      <c r="U2" s="34"/>
    </row>
    <row r="3" spans="1:21" ht="26.4" x14ac:dyDescent="0.25">
      <c r="A3" s="16" t="s">
        <v>15</v>
      </c>
      <c r="B3" s="17" t="s">
        <v>17</v>
      </c>
      <c r="C3" s="17" t="s">
        <v>11</v>
      </c>
      <c r="D3" s="17" t="s">
        <v>13</v>
      </c>
      <c r="E3" s="17" t="s">
        <v>12</v>
      </c>
      <c r="F3" s="17" t="s">
        <v>14</v>
      </c>
      <c r="G3" s="17" t="s">
        <v>17</v>
      </c>
      <c r="H3" s="17" t="s">
        <v>11</v>
      </c>
      <c r="I3" s="17" t="s">
        <v>13</v>
      </c>
      <c r="J3" s="17" t="s">
        <v>12</v>
      </c>
      <c r="K3" s="17" t="s">
        <v>14</v>
      </c>
      <c r="L3" s="17" t="s">
        <v>17</v>
      </c>
      <c r="M3" s="17" t="s">
        <v>11</v>
      </c>
      <c r="N3" s="17" t="s">
        <v>13</v>
      </c>
      <c r="O3" s="17" t="s">
        <v>12</v>
      </c>
      <c r="P3" s="17" t="s">
        <v>14</v>
      </c>
      <c r="Q3" s="17" t="s">
        <v>17</v>
      </c>
      <c r="R3" s="17" t="s">
        <v>11</v>
      </c>
      <c r="S3" s="17" t="s">
        <v>13</v>
      </c>
      <c r="T3" s="17" t="s">
        <v>12</v>
      </c>
      <c r="U3" s="17" t="s">
        <v>14</v>
      </c>
    </row>
    <row r="4" spans="1:21" x14ac:dyDescent="0.25">
      <c r="A4" s="18" t="s">
        <v>25</v>
      </c>
      <c r="B4" s="22">
        <f>IFERROR(ROUND(INDEX('Claim Paid Amt'!$A$7:$F$138,MATCH($A4,'Claim Paid Amt'!$A$7:$A$138,0),MATCH(B$2,'Claim Paid Amt'!$A$6:$F$6,0)),2),0)</f>
        <v>104413.24</v>
      </c>
      <c r="C4" s="23">
        <f>ROUND(IFERROR(INDEX('Hospital Days'!$B$16:$G$18,MATCH($A4,'Hospital Days'!$B$16:$B$18,0),MATCH(B$2,'Hospital Days'!$B$16:$G$16,0)),1)*IFERROR(HLOOKUP(B$2,'Hospital Days'!$B$6:$F$11,6,0),1),2)</f>
        <v>0</v>
      </c>
      <c r="D4" s="24">
        <v>0</v>
      </c>
      <c r="E4" s="25"/>
      <c r="F4" s="26"/>
      <c r="G4" s="22">
        <f>IFERROR(ROUND(INDEX('Claim Paid Amt'!$A$7:$F$138,MATCH($A4,'Claim Paid Amt'!$A$7:$A$138,0),MATCH(G$2,'Claim Paid Amt'!$A$6:$F$6,0)),2),0)</f>
        <v>1573053.79</v>
      </c>
      <c r="H4" s="23">
        <f>ROUND(IFERROR(INDEX('Hospital Days'!$B$16:$G$18,MATCH($A4,'Hospital Days'!$B$16:$B$18,0),MATCH(G$2,'Hospital Days'!$B$16:$G$16,0)),1)*IFERROR(HLOOKUP(G$2,'Hospital Days'!$B$6:$F$11,6,0),1),2)</f>
        <v>2838612.17</v>
      </c>
      <c r="I4" s="24">
        <v>0</v>
      </c>
      <c r="J4" s="25"/>
      <c r="K4" s="26"/>
      <c r="L4" s="22">
        <f>IFERROR(ROUND(INDEX('Claim Paid Amt'!$A$7:$F$138,MATCH($A4,'Claim Paid Amt'!$A$7:$A$138,0),MATCH(L$2,'Claim Paid Amt'!$A$6:$F$6,0)),2),0)</f>
        <v>1015072.72</v>
      </c>
      <c r="M4" s="23">
        <f>ROUND(IFERROR(INDEX('Hospital Days'!$B$16:$G$18,MATCH($A4,'Hospital Days'!$B$16:$B$18,0),MATCH(L$2,'Hospital Days'!$B$16:$G$16,0)),1)*IFERROR(HLOOKUP(L$2,'Hospital Days'!$B$6:$F$11,6,0),1),2)</f>
        <v>2171625.46</v>
      </c>
      <c r="N4" s="24">
        <v>0</v>
      </c>
      <c r="O4" s="25"/>
      <c r="P4" s="26"/>
      <c r="Q4" s="22">
        <f>IFERROR(ROUND(INDEX('Claim Paid Amt'!$A$7:$F$138,MATCH($A4,'Claim Paid Amt'!$A$7:$A$138,0),MATCH(Q$2,'Claim Paid Amt'!$A$6:$F$6,0)),2),0)</f>
        <v>397519.49</v>
      </c>
      <c r="R4" s="23">
        <f>ROUND(IFERROR(INDEX('Hospital Days'!$B$16:$G$18,MATCH($A4,'Hospital Days'!$B$16:$B$18,0),MATCH(Q$2,'Hospital Days'!$B$16:$G$16,0)),1)*IFERROR(HLOOKUP(Q$2,'Hospital Days'!$B$6:$F$11,6,0),1),2)</f>
        <v>4534015.9000000004</v>
      </c>
      <c r="S4" s="24">
        <v>0</v>
      </c>
      <c r="T4" s="25"/>
      <c r="U4" s="26"/>
    </row>
    <row r="5" spans="1:21" x14ac:dyDescent="0.25">
      <c r="B5" s="19">
        <f>IF(ROUND(SUM(B4:B4),2)-ROUND(IFERROR(VLOOKUP("Grand Total",'Claim Paid Amt'!$A$7:$F$98,MATCH(B2,'Claim Paid Amt'!$A$6:$F$6,0),0),0),2)=0,0,"no match")</f>
        <v>0</v>
      </c>
      <c r="C5" s="19" t="str">
        <f>IF(ABS(ROUND(C4,2)-ROUND(IFERROR(HLOOKUP(B2,'Hospital Days'!$C$6:$F$9,4,0),0),2))&lt;=0.05,0,"no match")</f>
        <v>no match</v>
      </c>
      <c r="G5" s="19">
        <f>IF(ROUND(SUM(G4:G4),2)-ROUND(IFERROR(VLOOKUP("Grand Total",'Claim Paid Amt'!$A$7:$F$98,MATCH(G2,'Claim Paid Amt'!$A$6:$F$6,0),0),0),2)=0,0,"no match")</f>
        <v>0</v>
      </c>
      <c r="H5" s="19">
        <f>IF(ABS(ROUND(H4,2)-ROUND(IFERROR(HLOOKUP(G2,'Hospital Days'!$C$6:$F$9,4,0),0),2))&lt;=0.05,0,"no match")</f>
        <v>0</v>
      </c>
      <c r="L5" s="19">
        <f>IF(ROUND(SUM(L4:L4),2)-ROUND(IFERROR(VLOOKUP("Grand Total",'Claim Paid Amt'!$A$7:$F$98,MATCH(L2,'Claim Paid Amt'!$A$6:$F$6,0),0),0),2)=0,0,"no match")</f>
        <v>0</v>
      </c>
      <c r="M5" s="19">
        <f>IF(ABS(ROUND(M4,2)-ROUND(IFERROR(HLOOKUP(L2,'Hospital Days'!$C$6:$F$9,4,0),0),2))&lt;=0.05,0,"no match")</f>
        <v>0</v>
      </c>
      <c r="Q5" s="19">
        <f>IF(ROUND(SUM(Q4:Q4),2)-ROUND(IFERROR(VLOOKUP("Grand Total",'Claim Paid Amt'!$A$7:$F$98,MATCH(Q2,'Claim Paid Amt'!$A$6:$F$6,0),0),0),2)=0,0,"no match")</f>
        <v>0</v>
      </c>
      <c r="R5" s="19">
        <f>IF(ABS(ROUND(R4,2)-ROUND(IFERROR(HLOOKUP(Q2,'Hospital Days'!$C$6:$F$9,4,0),0),2))&lt;=0.05,0,"no match")</f>
        <v>0</v>
      </c>
    </row>
    <row r="6" spans="1:21" x14ac:dyDescent="0.25">
      <c r="C6" s="20"/>
      <c r="L6" s="20"/>
    </row>
    <row r="7" spans="1:21" x14ac:dyDescent="0.25">
      <c r="C7" s="20"/>
    </row>
  </sheetData>
  <sortState ref="A4:A52">
    <sortCondition ref="A4"/>
  </sortState>
  <mergeCells count="4">
    <mergeCell ref="B2:F2"/>
    <mergeCell ref="G2:K2"/>
    <mergeCell ref="L2:P2"/>
    <mergeCell ref="Q2:U2"/>
  </mergeCells>
  <conditionalFormatting sqref="D4 I4 N4 S4">
    <cfRule type="cellIs" dxfId="8" priority="43" operator="notEqual">
      <formula>C4</formula>
    </cfRule>
  </conditionalFormatting>
  <conditionalFormatting sqref="B5">
    <cfRule type="cellIs" dxfId="7" priority="28" operator="notEqual">
      <formula>0</formula>
    </cfRule>
  </conditionalFormatting>
  <conditionalFormatting sqref="L5">
    <cfRule type="cellIs" dxfId="6" priority="21" operator="notEqual">
      <formula>0</formula>
    </cfRule>
  </conditionalFormatting>
  <conditionalFormatting sqref="C5">
    <cfRule type="cellIs" dxfId="5" priority="24" operator="notEqual">
      <formula>0</formula>
    </cfRule>
  </conditionalFormatting>
  <conditionalFormatting sqref="Q5">
    <cfRule type="cellIs" dxfId="4" priority="19" operator="notEqual">
      <formula>0</formula>
    </cfRule>
  </conditionalFormatting>
  <conditionalFormatting sqref="G5">
    <cfRule type="cellIs" dxfId="3" priority="8" operator="notEqual">
      <formula>0</formula>
    </cfRule>
  </conditionalFormatting>
  <conditionalFormatting sqref="H5">
    <cfRule type="cellIs" dxfId="2" priority="4" operator="notEqual">
      <formula>0</formula>
    </cfRule>
  </conditionalFormatting>
  <conditionalFormatting sqref="M5">
    <cfRule type="cellIs" dxfId="1" priority="3" operator="notEqual">
      <formula>0</formula>
    </cfRule>
  </conditionalFormatting>
  <conditionalFormatting sqref="R5">
    <cfRule type="cellIs" dxfId="0" priority="1" operator="notEqual">
      <formula>0</formula>
    </cfRule>
  </conditionalFormatting>
  <pageMargins left="0.25" right="0.25" top="0.75" bottom="0.75" header="0.3" footer="0.3"/>
  <pageSetup scale="43" fitToHeight="0" orientation="landscape" r:id="rId1"/>
  <headerFooter>
    <oddHeader>&amp;CACO Directed Payments to Hospitals - State IP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</sheetPr>
  <dimension ref="A1"/>
  <sheetViews>
    <sheetView showGridLines="0" topLeftCell="A80" zoomScaleNormal="100" workbookViewId="0">
      <selection activeCell="AA10" sqref="A1:XFD1048576"/>
    </sheetView>
  </sheetViews>
  <sheetFormatPr defaultRowHeight="13.2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FFC000"/>
  </sheetPr>
  <dimension ref="A1"/>
  <sheetViews>
    <sheetView showGridLines="0" zoomScaleNormal="100" workbookViewId="0"/>
  </sheetViews>
  <sheetFormatPr defaultRowHeight="13.2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H20"/>
  <sheetViews>
    <sheetView workbookViewId="0"/>
  </sheetViews>
  <sheetFormatPr defaultRowHeight="13.2" x14ac:dyDescent="0.25"/>
  <cols>
    <col min="1" max="1" width="23.77734375" bestFit="1" customWidth="1"/>
    <col min="2" max="3" width="13.109375" bestFit="1" customWidth="1"/>
    <col min="5" max="5" width="12.6640625" bestFit="1" customWidth="1"/>
    <col min="7" max="7" width="13.109375" bestFit="1" customWidth="1"/>
    <col min="8" max="8" width="29.5546875" bestFit="1" customWidth="1"/>
  </cols>
  <sheetData>
    <row r="1" spans="1:8" x14ac:dyDescent="0.25">
      <c r="A1" s="18" t="s">
        <v>45</v>
      </c>
      <c r="B1" s="27" t="str">
        <f>$G$1</f>
        <v>453998724000</v>
      </c>
      <c r="C1" t="s">
        <v>44</v>
      </c>
      <c r="D1" t="str">
        <f>'Hospital Days'!A1</f>
        <v>2021-05</v>
      </c>
      <c r="E1" s="4">
        <f>'ACO Pmt Recon'!C4</f>
        <v>0</v>
      </c>
      <c r="G1" s="27" t="s">
        <v>36</v>
      </c>
      <c r="H1" s="27" t="s">
        <v>37</v>
      </c>
    </row>
    <row r="2" spans="1:8" x14ac:dyDescent="0.25">
      <c r="A2" s="18" t="s">
        <v>45</v>
      </c>
      <c r="B2" s="27" t="str">
        <f>$G$2</f>
        <v>129991113009</v>
      </c>
      <c r="C2" t="str">
        <f t="shared" ref="C2:D4" si="0">C1</f>
        <v>876000525088</v>
      </c>
      <c r="D2" t="str">
        <f t="shared" si="0"/>
        <v>2021-05</v>
      </c>
      <c r="E2" s="4">
        <f>'ACO Pmt Recon'!H4</f>
        <v>2838612.17</v>
      </c>
      <c r="G2" s="27" t="s">
        <v>38</v>
      </c>
      <c r="H2" s="27" t="s">
        <v>39</v>
      </c>
    </row>
    <row r="3" spans="1:8" x14ac:dyDescent="0.25">
      <c r="A3" s="18" t="s">
        <v>45</v>
      </c>
      <c r="B3" s="27" t="str">
        <f>$G$3</f>
        <v>330617992001</v>
      </c>
      <c r="C3" t="str">
        <f t="shared" si="0"/>
        <v>876000525088</v>
      </c>
      <c r="D3" t="str">
        <f t="shared" si="0"/>
        <v>2021-05</v>
      </c>
      <c r="E3" s="4">
        <f>'ACO Pmt Recon'!M4</f>
        <v>2171625.46</v>
      </c>
      <c r="G3" s="27" t="s">
        <v>40</v>
      </c>
      <c r="H3" s="27" t="s">
        <v>41</v>
      </c>
    </row>
    <row r="4" spans="1:8" x14ac:dyDescent="0.25">
      <c r="A4" s="18" t="s">
        <v>45</v>
      </c>
      <c r="B4" s="27" t="str">
        <f>$G$4</f>
        <v>870419884000</v>
      </c>
      <c r="C4" t="str">
        <f t="shared" si="0"/>
        <v>876000525088</v>
      </c>
      <c r="D4" t="str">
        <f t="shared" si="0"/>
        <v>2021-05</v>
      </c>
      <c r="E4" s="4">
        <f>'ACO Pmt Recon'!R4</f>
        <v>4534015.9000000004</v>
      </c>
      <c r="G4" s="27" t="s">
        <v>42</v>
      </c>
      <c r="H4" s="27" t="s">
        <v>43</v>
      </c>
    </row>
    <row r="7" spans="1:8" x14ac:dyDescent="0.25">
      <c r="G7" s="27"/>
      <c r="H7" s="27"/>
    </row>
    <row r="18" spans="7:8" x14ac:dyDescent="0.25">
      <c r="G18" s="27"/>
      <c r="H18" s="27"/>
    </row>
    <row r="19" spans="7:8" x14ac:dyDescent="0.25">
      <c r="G19" s="27"/>
      <c r="H19" s="27"/>
    </row>
    <row r="20" spans="7:8" x14ac:dyDescent="0.25">
      <c r="G20" s="27"/>
      <c r="H20" s="27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A96A28-0560-4CBD-9F44-29A940FB064D}"/>
</file>

<file path=customXml/itemProps2.xml><?xml version="1.0" encoding="utf-8"?>
<ds:datastoreItem xmlns:ds="http://schemas.openxmlformats.org/officeDocument/2006/customXml" ds:itemID="{F4AD16EF-9F54-4AF1-9758-A8412CE1B5E4}"/>
</file>

<file path=customXml/itemProps3.xml><?xml version="1.0" encoding="utf-8"?>
<ds:datastoreItem xmlns:ds="http://schemas.openxmlformats.org/officeDocument/2006/customXml" ds:itemID="{DD4ABD92-3A48-4DF3-A93B-262D0B0371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Instructions</vt:lpstr>
      <vt:lpstr>Hospital Days</vt:lpstr>
      <vt:lpstr>Claim Paid Amt</vt:lpstr>
      <vt:lpstr>ACO Pmt Recon</vt:lpstr>
      <vt:lpstr>Hospital SQL</vt:lpstr>
      <vt:lpstr>ACO SQL</vt:lpstr>
      <vt:lpstr>DataUpload</vt:lpstr>
    </vt:vector>
  </TitlesOfParts>
  <Company>State of Utah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Lund</dc:creator>
  <cp:lastModifiedBy>Scott Ellis</cp:lastModifiedBy>
  <cp:lastPrinted>2021-02-11T16:45:11Z</cp:lastPrinted>
  <dcterms:created xsi:type="dcterms:W3CDTF">2017-03-22T18:47:52Z</dcterms:created>
  <dcterms:modified xsi:type="dcterms:W3CDTF">2021-06-08T00:14:36Z</dcterms:modified>
</cp:coreProperties>
</file>